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Part-I &amp; II" sheetId="1" r:id="rId1"/>
    <sheet name="Assets &amp; Liabilities" sheetId="2" r:id="rId2"/>
  </sheets>
  <definedNames>
    <definedName name="_xlnm.Print_Area" localSheetId="1">'Assets &amp; Liabilities'!$A$2:$D$56</definedName>
    <definedName name="_xlnm.Print_Area" localSheetId="0">'Part-I &amp; II'!$A$49:$H$108</definedName>
  </definedNames>
  <calcPr fullCalcOnLoad="1"/>
</workbook>
</file>

<file path=xl/sharedStrings.xml><?xml version="1.0" encoding="utf-8"?>
<sst xmlns="http://schemas.openxmlformats.org/spreadsheetml/2006/main" count="205" uniqueCount="151">
  <si>
    <t xml:space="preserve">Total Income from operations (net)                             </t>
  </si>
  <si>
    <t>(b)  Other Operating Income</t>
  </si>
  <si>
    <t>(a)  Cost of materials consumed</t>
  </si>
  <si>
    <t>(b)  Purchases of stock-in-trade</t>
  </si>
  <si>
    <t>(d)  Employee benefits expense</t>
  </si>
  <si>
    <t>(e)  Depreciation and amortisation expense</t>
  </si>
  <si>
    <t>Total expenses</t>
  </si>
  <si>
    <t>Profit / (Loss) from operations before other income, finance costs and exceptional items (1-2)</t>
  </si>
  <si>
    <t>Other Income</t>
  </si>
  <si>
    <t>Finance Costs</t>
  </si>
  <si>
    <t>Exceptional Items</t>
  </si>
  <si>
    <t>Tax Expense</t>
  </si>
  <si>
    <t>Net Profit / (Loss) for the period (11 +/- 12)</t>
  </si>
  <si>
    <t xml:space="preserve">Share of profit / (loss) of associates* </t>
  </si>
  <si>
    <t>Minority Interest *</t>
  </si>
  <si>
    <t>Public Shareholding</t>
  </si>
  <si>
    <t>a) Pledged / Encumbered</t>
  </si>
  <si>
    <t xml:space="preserve">b) Non Encumbered </t>
  </si>
  <si>
    <t>A</t>
  </si>
  <si>
    <t>PARTICULARS OF SHARE HOLDING</t>
  </si>
  <si>
    <t>B</t>
  </si>
  <si>
    <t>NOTES :-</t>
  </si>
  <si>
    <t>Expenses</t>
  </si>
  <si>
    <r>
      <t>Income from operations</t>
    </r>
  </si>
  <si>
    <t>Net Profit / (Loss) from ordinary activities after tax                                           (9 +/- 10)</t>
  </si>
  <si>
    <t>Particulars</t>
  </si>
  <si>
    <t>(a)   Net sales / Income from operations                                               ( Net of excise duty )</t>
  </si>
  <si>
    <t>NIL</t>
  </si>
  <si>
    <t>SEGMENT WISE REPORTING AS APPLICABLE HAS BEEN SHOWN BELOW:-</t>
  </si>
  <si>
    <t>Segment Revenue</t>
  </si>
  <si>
    <t xml:space="preserve">- Pesticides Manufacturing </t>
  </si>
  <si>
    <t>- Real Estate</t>
  </si>
  <si>
    <t xml:space="preserve">--     </t>
  </si>
  <si>
    <t xml:space="preserve">- Real Estate </t>
  </si>
  <si>
    <t>Capital Employed</t>
  </si>
  <si>
    <t>For and on behalf of the Board</t>
  </si>
  <si>
    <t>Year Ended</t>
  </si>
  <si>
    <t>(c)  Changes in inventories of finished goods,                                      work-in-progress and stock-in-trade</t>
  </si>
  <si>
    <t>INVESTOR COMPLAINTS</t>
  </si>
  <si>
    <t>Pending at the beginning of the quarter</t>
  </si>
  <si>
    <t>Received during the quarter</t>
  </si>
  <si>
    <t>Disposed of during the quarter</t>
  </si>
  <si>
    <t>Remaining unresolved at the end of the quarter</t>
  </si>
  <si>
    <t>Total</t>
  </si>
  <si>
    <t xml:space="preserve"> Place : Hyderabad</t>
  </si>
  <si>
    <t>(Y.Nayudamma)</t>
  </si>
  <si>
    <t>Managing Director</t>
  </si>
  <si>
    <t>Segment Results (Profit after Tax and Interest)</t>
  </si>
  <si>
    <t>Extraordinary items (net of tax expense Rs.   Lakhs)</t>
  </si>
  <si>
    <t>Segment Results (Profit before Tax)</t>
  </si>
  <si>
    <t>19.i</t>
  </si>
  <si>
    <t>Earnings per share (before extraordinary items)                                   (of Rs.10/- each) (not annualised) Basic &amp; Diluted Rs.</t>
  </si>
  <si>
    <t>19.ii</t>
  </si>
  <si>
    <t>Earnings per share (after extraordinary items)                            (of Rs.10/- each) (not annualised) Basic &amp; Diluted Rs.</t>
  </si>
  <si>
    <t xml:space="preserve">                                                                                                                                             (Rs. in Lakhs)</t>
  </si>
  <si>
    <t>--</t>
  </si>
  <si>
    <t>Nil</t>
  </si>
  <si>
    <t>Segment Results (Profit before Tax and Interest)</t>
  </si>
  <si>
    <t xml:space="preserve">   -  Number of shares</t>
  </si>
  <si>
    <t xml:space="preserve">   -  Percentage of shareholding</t>
  </si>
  <si>
    <t xml:space="preserve">   -  Number of Shares</t>
  </si>
  <si>
    <t xml:space="preserve">   -  Percentage of shares (as a % of the total</t>
  </si>
  <si>
    <t xml:space="preserve">       shareholding of Promotors and Promotor group)</t>
  </si>
  <si>
    <t xml:space="preserve">   -  No of Shares</t>
  </si>
  <si>
    <t xml:space="preserve">   -  Percentage of shares (as a % of the total </t>
  </si>
  <si>
    <t xml:space="preserve">       Capital of the Company)</t>
  </si>
  <si>
    <t>Promotors and Promotor Group Shareholding**</t>
  </si>
  <si>
    <t xml:space="preserve">  PART - I                                                                                                                            </t>
  </si>
  <si>
    <t xml:space="preserve">  PART - II</t>
  </si>
  <si>
    <t xml:space="preserve">   -  Percentage of shares (as a % of the total Share </t>
  </si>
  <si>
    <t>Profit / (Loss) from ordinary activities before tax                                          (7 +/- 8)</t>
  </si>
  <si>
    <t>30-09-2013 Unaudited</t>
  </si>
  <si>
    <t>Half year ended</t>
  </si>
  <si>
    <t>Quarter ended</t>
  </si>
  <si>
    <t>Year ended</t>
  </si>
  <si>
    <t>Rs.in Lakhs</t>
  </si>
  <si>
    <t>EQUITY AND LIABILITIES</t>
  </si>
  <si>
    <t xml:space="preserve">      (a) Share Capital</t>
  </si>
  <si>
    <t xml:space="preserve">      (c) Money received against share warrants</t>
  </si>
  <si>
    <t xml:space="preserve"> Share application money pending allotment</t>
  </si>
  <si>
    <t xml:space="preserve"> Minority interest*</t>
  </si>
  <si>
    <t xml:space="preserve"> Non-current liabilities</t>
  </si>
  <si>
    <t xml:space="preserve"> </t>
  </si>
  <si>
    <t xml:space="preserve">      (a) Long-term borrowings</t>
  </si>
  <si>
    <t xml:space="preserve">      (b) Deferred tax liabilities (net)</t>
  </si>
  <si>
    <t xml:space="preserve">      (c) Other long-term liabilities</t>
  </si>
  <si>
    <t xml:space="preserve">      (d) Long-term provisions</t>
  </si>
  <si>
    <t xml:space="preserve"> Current liabilities</t>
  </si>
  <si>
    <t xml:space="preserve">      (a) Short-term borrowings</t>
  </si>
  <si>
    <t xml:space="preserve">      (b) Trade payables</t>
  </si>
  <si>
    <t xml:space="preserve">      (c) Other current liabilities</t>
  </si>
  <si>
    <t xml:space="preserve">      (d) Short-term provisions</t>
  </si>
  <si>
    <t>TOTAL - EQUITY AND LIABILITIES</t>
  </si>
  <si>
    <t>ASSETS</t>
  </si>
  <si>
    <t xml:space="preserve"> Non-current assets</t>
  </si>
  <si>
    <t xml:space="preserve">      (a)  Fixed assets</t>
  </si>
  <si>
    <t xml:space="preserve">      (b)  Goodwill on consolidation*</t>
  </si>
  <si>
    <t xml:space="preserve">      (c)  Non-current investments</t>
  </si>
  <si>
    <t xml:space="preserve">      (d)  Deffered tax assets (net)</t>
  </si>
  <si>
    <t xml:space="preserve">      (e)  Long-term loans and advances</t>
  </si>
  <si>
    <t xml:space="preserve">      (f)  Other non-current assets</t>
  </si>
  <si>
    <t xml:space="preserve"> Current assets</t>
  </si>
  <si>
    <t xml:space="preserve">      (a) Current investments</t>
  </si>
  <si>
    <t xml:space="preserve">      (b) Inventories</t>
  </si>
  <si>
    <t xml:space="preserve">      (c) Trade receivables</t>
  </si>
  <si>
    <t xml:space="preserve">      (d) Cash and cash equivalents</t>
  </si>
  <si>
    <t xml:space="preserve">      (e) Short-term loans and advances</t>
  </si>
  <si>
    <t xml:space="preserve">      (f)  Other current assets</t>
  </si>
  <si>
    <t>TOTAL - ASSETS</t>
  </si>
  <si>
    <t xml:space="preserve">                                                                  Registered Office : Survey No.628, Temple Street, Bonthapally - 502 313,</t>
  </si>
  <si>
    <t xml:space="preserve">                                                                  Yousufguda Checkpost,  Hyderabad - 500 045, Telangana.</t>
  </si>
  <si>
    <t>30-09-2014 Unaudited</t>
  </si>
  <si>
    <t>30-06-2014 Unaudited</t>
  </si>
  <si>
    <t>31-03-2014 Audited</t>
  </si>
  <si>
    <t xml:space="preserve">Quarter Ended                       30-09-2014 </t>
  </si>
  <si>
    <t xml:space="preserve">      Share Capital of the Company)</t>
  </si>
  <si>
    <t xml:space="preserve">      shareholding of the Promoter and Promoter Group)</t>
  </si>
  <si>
    <t>The above Unaudited Financial Results reviewed in the Audit Committee were approved and taken on record by the Board of Directors at their Meeting held on 12th November, 2014.</t>
  </si>
  <si>
    <t>As at 30th September 2014, the Company has  deployed Rs.100.07 Lacs in Real Estate activity and the rest of amount is deployed in Pesticides only. There are no transactions of Real Estate activity during the quarter and half year ended 30-09-2014.</t>
  </si>
  <si>
    <t xml:space="preserve"> Date  : 12-11-2014</t>
  </si>
  <si>
    <t xml:space="preserve">                                                                  Jinnaram Mandal, Medak District, Telangana.</t>
  </si>
  <si>
    <t>(f)   Other expenses                                                                       (Any item exceeding 10% of the total expenses relating               to continuing operations to be shown separately)</t>
  </si>
  <si>
    <t>Profit / (Loss) from ordinary activities before finance                 costs and exceptional items (3 +/- 4)</t>
  </si>
  <si>
    <t>Profit / (Loss) from ordinary activities after finance                       costs but before exceptional items (5 +/- 6)</t>
  </si>
  <si>
    <t xml:space="preserve">Net Profit / (Loss) after taxes, minority interest and                          share of profit / (loss) of associates (13 +/- 14 +/- 15) </t>
  </si>
  <si>
    <t>Reserve excluding Revaluation Reserves as per                           balance sheet of previous accounting year</t>
  </si>
  <si>
    <t>Statement of Assets and Liabilities as at 30-09-2014</t>
  </si>
  <si>
    <t>Sub - Total - Shareholders' Funds</t>
  </si>
  <si>
    <t>Sub - Total - Non-current liabilities</t>
  </si>
  <si>
    <t>Sub - Total - Current liabilities</t>
  </si>
  <si>
    <t>Sub - Total - Non-curent assets</t>
  </si>
  <si>
    <t>Sub - Total - Current assets</t>
  </si>
  <si>
    <t xml:space="preserve"> Share Holders' Funds</t>
  </si>
  <si>
    <t xml:space="preserve">      (b) Reserves and Surplus</t>
  </si>
  <si>
    <t>Statement of Unaudited Financial Results for the Quarter and Half Year ended 30-09-2014</t>
  </si>
  <si>
    <t>As at Half year ended                                   30-09-2014   Unaudited</t>
  </si>
  <si>
    <t xml:space="preserve">                                                        CIN : L24110TG1989PLC009500</t>
  </si>
  <si>
    <t xml:space="preserve">                                                 PHYTO CHEM (INDIA) LIMITED</t>
  </si>
  <si>
    <t xml:space="preserve">                                                                  Corporate Office : No.8-3-229/23, First Floor, Thaherville,</t>
  </si>
  <si>
    <t xml:space="preserve">                                                                  Email: phytochem@phytochemindia.com, Website: www.phytochemindia.com</t>
  </si>
  <si>
    <t>Paid-up equity Share Capital                                                                                 (Face Value of Rs.10/- each)</t>
  </si>
  <si>
    <t xml:space="preserve">                                                                  Tel : 040-23557712 / 23557713, Fax : 040-23557714.</t>
  </si>
  <si>
    <t>Pending detailed assessment of the useful life of assets, the depreciation charge for the quarter has been provided as in the earlier period. Necessary effect, if required, will be given in the subsequent quarters.</t>
  </si>
  <si>
    <t>The previous period figures are regrouped / rearranged wherever necessary.</t>
  </si>
  <si>
    <t>Place : Hyderabad</t>
  </si>
  <si>
    <t>Date  : 12-11-2014</t>
  </si>
  <si>
    <t>The Dividend of  Re.1.00 per equity share of Rs.10.00 each for the Financial Year 2013-14 was approved by the shareholders in the Annual General Meeting held on 29-09-2014 and was paid during the current quarter.</t>
  </si>
  <si>
    <t>The Statutory Auditors of the Company have carried out a limited review of the Financial Results.</t>
  </si>
  <si>
    <t xml:space="preserve">          (Y.Nayudamma)</t>
  </si>
  <si>
    <t xml:space="preserve">       Managing Director</t>
  </si>
  <si>
    <t>As at Year ended                                   31-03-2014   Audited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</si>
</sst>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
    <numFmt numFmtId="176" formatCode="0.00_);\(0.00\)"/>
    <numFmt numFmtId="177" formatCode="_(* #,##0.0_);_(* \(#,##0.0\);_(* &quot;-&quot;??_);_(@_)"/>
    <numFmt numFmtId="178" formatCode="_(* #,##0_);_(* \(#,##0\);_(* &quot;-&quot;??_);_(@_)"/>
    <numFmt numFmtId="179" formatCode="0.00_)"/>
    <numFmt numFmtId="180" formatCode="0.000_);\(0.000\)"/>
    <numFmt numFmtId="181" formatCode="0.000;[Red]0.000"/>
    <numFmt numFmtId="182" formatCode="[$-409]h:mm:ss\ AM/PM"/>
  </numFmts>
  <fonts count="59">
    <font>
      <sz val="10"/>
      <name val="Times New Roman"/>
      <family val="1"/>
    </font>
    <font>
      <sz val="11"/>
      <color indexed="8"/>
      <name val="Calibri"/>
      <family val="2"/>
    </font>
    <font>
      <sz val="10"/>
      <color indexed="8"/>
      <name val="Arial"/>
      <family val="1"/>
    </font>
    <font>
      <sz val="10"/>
      <name val="Arial"/>
      <family val="2"/>
    </font>
    <font>
      <sz val="8"/>
      <name val="Times New Roman"/>
      <family val="1"/>
    </font>
    <font>
      <b/>
      <sz val="11"/>
      <name val="Arial"/>
      <family val="2"/>
    </font>
    <font>
      <sz val="11"/>
      <name val="Arial"/>
      <family val="2"/>
    </font>
    <font>
      <b/>
      <sz val="12"/>
      <color indexed="8"/>
      <name val="Arial"/>
      <family val="2"/>
    </font>
    <font>
      <b/>
      <u val="single"/>
      <sz val="12"/>
      <color indexed="8"/>
      <name val="Arial"/>
      <family val="2"/>
    </font>
    <font>
      <u val="single"/>
      <sz val="10"/>
      <color indexed="12"/>
      <name val="Times New Roman"/>
      <family val="1"/>
    </font>
    <font>
      <u val="single"/>
      <sz val="10"/>
      <color indexed="36"/>
      <name val="Times New Roman"/>
      <family val="1"/>
    </font>
    <font>
      <b/>
      <sz val="12"/>
      <name val="Arial"/>
      <family val="2"/>
    </font>
    <font>
      <b/>
      <sz val="11.5"/>
      <name val="Arial"/>
      <family val="2"/>
    </font>
    <font>
      <sz val="9"/>
      <name val="Verdana"/>
      <family val="2"/>
    </font>
    <font>
      <sz val="12"/>
      <name val="Arial"/>
      <family val="2"/>
    </font>
    <font>
      <sz val="12"/>
      <name val="Times New Roman"/>
      <family val="1"/>
    </font>
    <font>
      <b/>
      <u val="single"/>
      <sz val="12"/>
      <name val="Arial"/>
      <family val="2"/>
    </font>
    <font>
      <b/>
      <sz val="10"/>
      <color indexed="10"/>
      <name val="Verdana"/>
      <family val="2"/>
    </font>
    <font>
      <sz val="10"/>
      <color indexed="10"/>
      <name val="Times New Roman"/>
      <family val="1"/>
    </font>
    <font>
      <sz val="10"/>
      <color indexed="10"/>
      <name val="Arial"/>
      <family val="2"/>
    </font>
    <font>
      <b/>
      <sz val="11"/>
      <color indexed="10"/>
      <name val="Arial"/>
      <family val="2"/>
    </font>
    <font>
      <b/>
      <sz val="12"/>
      <name val="Verdana"/>
      <family val="2"/>
    </font>
    <font>
      <b/>
      <sz val="10"/>
      <name val="Arial"/>
      <family val="2"/>
    </font>
    <font>
      <b/>
      <sz val="14"/>
      <name val="Arial"/>
      <family val="2"/>
    </font>
    <font>
      <b/>
      <sz val="16"/>
      <name val="Arial"/>
      <family val="2"/>
    </font>
    <font>
      <b/>
      <u val="single"/>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color indexed="8"/>
      </bottom>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6">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5">
    <xf numFmtId="0" fontId="0" fillId="0" borderId="0" xfId="0" applyAlignment="1">
      <alignment vertical="top" wrapText="1"/>
    </xf>
    <xf numFmtId="0" fontId="3" fillId="0" borderId="0" xfId="58" applyFont="1" applyBorder="1">
      <alignment/>
      <protection/>
    </xf>
    <xf numFmtId="0" fontId="7" fillId="0" borderId="1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1" xfId="0" applyFont="1" applyFill="1" applyBorder="1" applyAlignment="1">
      <alignment horizontal="center" vertical="center" wrapText="1"/>
    </xf>
    <xf numFmtId="0" fontId="5" fillId="0" borderId="0" xfId="0" applyFont="1" applyBorder="1" applyAlignment="1" quotePrefix="1">
      <alignment vertical="top" wrapText="1"/>
    </xf>
    <xf numFmtId="0" fontId="5" fillId="0" borderId="0" xfId="0" applyFont="1" applyBorder="1" applyAlignment="1">
      <alignment vertical="top" wrapText="1"/>
    </xf>
    <xf numFmtId="0" fontId="8" fillId="0" borderId="0" xfId="0" applyFont="1" applyFill="1" applyBorder="1" applyAlignment="1">
      <alignment vertical="center" wrapText="1"/>
    </xf>
    <xf numFmtId="0" fontId="3" fillId="0" borderId="0" xfId="59" applyFont="1" applyBorder="1">
      <alignment/>
      <protection/>
    </xf>
    <xf numFmtId="0" fontId="3" fillId="0" borderId="0" xfId="59" applyFont="1">
      <alignment/>
      <protection/>
    </xf>
    <xf numFmtId="0" fontId="11" fillId="0" borderId="11" xfId="59" applyFont="1" applyBorder="1" applyAlignment="1">
      <alignment horizontal="center" vertical="center" wrapText="1"/>
      <protection/>
    </xf>
    <xf numFmtId="0" fontId="5" fillId="0" borderId="11" xfId="59" applyFont="1" applyBorder="1" applyAlignment="1">
      <alignment horizontal="center"/>
      <protection/>
    </xf>
    <xf numFmtId="0" fontId="5" fillId="0" borderId="11" xfId="59" applyFont="1" applyBorder="1">
      <alignment/>
      <protection/>
    </xf>
    <xf numFmtId="0" fontId="6" fillId="0" borderId="11" xfId="59" applyFont="1" applyBorder="1">
      <alignment/>
      <protection/>
    </xf>
    <xf numFmtId="0" fontId="5" fillId="0" borderId="11" xfId="59" applyFont="1" applyBorder="1" applyAlignment="1">
      <alignment horizontal="right" vertical="center" indent="1"/>
      <protection/>
    </xf>
    <xf numFmtId="0" fontId="5" fillId="0" borderId="11" xfId="59" applyFont="1" applyBorder="1" applyAlignment="1">
      <alignment horizontal="right" vertical="center" wrapText="1" indent="1"/>
      <protection/>
    </xf>
    <xf numFmtId="2" fontId="5" fillId="0" borderId="11" xfId="59" applyNumberFormat="1" applyFont="1" applyBorder="1" applyAlignment="1">
      <alignment horizontal="right" vertical="center" indent="1"/>
      <protection/>
    </xf>
    <xf numFmtId="2" fontId="5" fillId="0" borderId="11" xfId="59" applyNumberFormat="1" applyFont="1" applyBorder="1" applyAlignment="1">
      <alignment horizontal="right" vertical="center" wrapText="1" indent="1"/>
      <protection/>
    </xf>
    <xf numFmtId="0" fontId="17" fillId="0" borderId="0" xfId="0" applyFont="1" applyBorder="1" applyAlignment="1" quotePrefix="1">
      <alignment horizontal="center" vertical="top" wrapText="1"/>
    </xf>
    <xf numFmtId="0" fontId="18" fillId="0" borderId="0" xfId="0" applyFont="1" applyBorder="1" applyAlignment="1">
      <alignment/>
    </xf>
    <xf numFmtId="0" fontId="18" fillId="0" borderId="0" xfId="0" applyFont="1" applyBorder="1" applyAlignment="1">
      <alignment vertical="top" wrapText="1"/>
    </xf>
    <xf numFmtId="0" fontId="19" fillId="0" borderId="0" xfId="59" applyFont="1" applyBorder="1">
      <alignment/>
      <protection/>
    </xf>
    <xf numFmtId="2" fontId="12" fillId="0" borderId="11" xfId="59" applyNumberFormat="1" applyFont="1" applyBorder="1" applyAlignment="1">
      <alignment horizontal="right" vertical="center" wrapText="1" indent="1"/>
      <protection/>
    </xf>
    <xf numFmtId="180" fontId="0" fillId="0" borderId="0" xfId="0" applyNumberFormat="1" applyAlignment="1">
      <alignment vertical="top" wrapText="1"/>
    </xf>
    <xf numFmtId="0" fontId="5" fillId="0" borderId="0" xfId="59" applyFont="1" applyBorder="1" applyAlignment="1">
      <alignment horizontal="right" indent="1"/>
      <protection/>
    </xf>
    <xf numFmtId="2" fontId="5" fillId="0" borderId="0" xfId="59" applyNumberFormat="1" applyFont="1" applyBorder="1" applyAlignment="1">
      <alignment horizontal="right" vertical="center" wrapText="1" indent="1"/>
      <protection/>
    </xf>
    <xf numFmtId="0" fontId="5" fillId="0" borderId="0" xfId="59" applyFont="1" applyBorder="1" applyAlignment="1">
      <alignment horizontal="right" vertical="center" wrapText="1" indent="1"/>
      <protection/>
    </xf>
    <xf numFmtId="0" fontId="20" fillId="0" borderId="0" xfId="0" applyFont="1" applyBorder="1" applyAlignment="1" quotePrefix="1">
      <alignment vertical="top" wrapText="1"/>
    </xf>
    <xf numFmtId="0" fontId="20" fillId="0" borderId="0" xfId="0" applyFont="1" applyBorder="1" applyAlignment="1">
      <alignment vertical="top" wrapText="1"/>
    </xf>
    <xf numFmtId="0" fontId="13" fillId="0" borderId="0" xfId="0" applyFont="1" applyBorder="1" applyAlignment="1">
      <alignment/>
    </xf>
    <xf numFmtId="0" fontId="13" fillId="0" borderId="0" xfId="0" applyFont="1" applyBorder="1" applyAlignment="1">
      <alignment horizontal="center" vertical="top" wrapText="1"/>
    </xf>
    <xf numFmtId="0" fontId="0" fillId="0" borderId="0" xfId="0" applyFont="1" applyBorder="1" applyAlignment="1">
      <alignment/>
    </xf>
    <xf numFmtId="0" fontId="6" fillId="0" borderId="0" xfId="0" applyFont="1" applyBorder="1" applyAlignment="1" quotePrefix="1">
      <alignment horizontal="left" vertical="top" wrapText="1"/>
    </xf>
    <xf numFmtId="0" fontId="11" fillId="0" borderId="11" xfId="0" applyFont="1" applyFill="1" applyBorder="1" applyAlignment="1">
      <alignment horizontal="center" vertical="top" wrapText="1"/>
    </xf>
    <xf numFmtId="0" fontId="7" fillId="0" borderId="11" xfId="0" applyFont="1" applyFill="1" applyBorder="1" applyAlignment="1">
      <alignment horizontal="left" vertical="top" wrapText="1"/>
    </xf>
    <xf numFmtId="0" fontId="7" fillId="0" borderId="11" xfId="0" applyFont="1" applyFill="1" applyBorder="1" applyAlignment="1">
      <alignment horizontal="right" vertical="center" wrapText="1" indent="1"/>
    </xf>
    <xf numFmtId="0" fontId="11" fillId="0" borderId="11" xfId="0" applyFont="1" applyFill="1" applyBorder="1" applyAlignment="1">
      <alignment vertical="center" wrapText="1"/>
    </xf>
    <xf numFmtId="0" fontId="11" fillId="0" borderId="11" xfId="0" applyFont="1" applyFill="1" applyBorder="1" applyAlignment="1">
      <alignment horizontal="right" vertical="center" wrapText="1" indent="1"/>
    </xf>
    <xf numFmtId="0" fontId="14" fillId="0" borderId="11" xfId="0" applyFont="1" applyFill="1" applyBorder="1" applyAlignment="1">
      <alignment horizontal="right" vertical="center" wrapText="1" indent="1"/>
    </xf>
    <xf numFmtId="0" fontId="11" fillId="0" borderId="12" xfId="0" applyFont="1" applyFill="1" applyBorder="1" applyAlignment="1">
      <alignment vertical="center" wrapText="1"/>
    </xf>
    <xf numFmtId="0" fontId="11" fillId="0" borderId="12" xfId="0" applyFont="1" applyFill="1" applyBorder="1" applyAlignment="1">
      <alignment horizontal="right" vertical="center" wrapText="1" indent="1"/>
    </xf>
    <xf numFmtId="2" fontId="11" fillId="0" borderId="11" xfId="0" applyNumberFormat="1" applyFont="1" applyFill="1" applyBorder="1" applyAlignment="1">
      <alignment horizontal="right" vertical="center" wrapText="1" indent="1"/>
    </xf>
    <xf numFmtId="0" fontId="11" fillId="0" borderId="11" xfId="0" applyFont="1" applyFill="1" applyBorder="1" applyAlignment="1" quotePrefix="1">
      <alignment horizontal="left" vertical="center" wrapText="1"/>
    </xf>
    <xf numFmtId="0" fontId="11" fillId="0" borderId="11" xfId="0" applyFont="1" applyFill="1" applyBorder="1" applyAlignment="1" quotePrefix="1">
      <alignment horizontal="right" vertical="center" wrapText="1" indent="1"/>
    </xf>
    <xf numFmtId="0" fontId="11" fillId="0" borderId="10" xfId="0" applyFont="1" applyFill="1" applyBorder="1" applyAlignment="1">
      <alignment vertical="center" wrapText="1"/>
    </xf>
    <xf numFmtId="0" fontId="11" fillId="0" borderId="10" xfId="0" applyFont="1" applyFill="1" applyBorder="1" applyAlignment="1">
      <alignment horizontal="right" vertical="center" wrapText="1" indent="1"/>
    </xf>
    <xf numFmtId="0" fontId="11" fillId="0" borderId="13" xfId="0" applyFont="1" applyFill="1" applyBorder="1" applyAlignment="1">
      <alignment horizontal="left" vertical="center" wrapText="1"/>
    </xf>
    <xf numFmtId="0" fontId="11" fillId="0" borderId="10" xfId="0" applyFont="1" applyFill="1" applyBorder="1" applyAlignment="1" quotePrefix="1">
      <alignment horizontal="right" vertical="center" wrapText="1" indent="1"/>
    </xf>
    <xf numFmtId="0" fontId="11" fillId="0" borderId="14" xfId="0" applyFont="1" applyFill="1" applyBorder="1" applyAlignment="1">
      <alignment horizontal="left" vertical="center" wrapText="1"/>
    </xf>
    <xf numFmtId="0" fontId="11" fillId="0" borderId="12" xfId="0" applyFont="1" applyFill="1" applyBorder="1" applyAlignment="1" quotePrefix="1">
      <alignment horizontal="right" vertical="center" wrapText="1" indent="1"/>
    </xf>
    <xf numFmtId="0" fontId="11" fillId="0" borderId="15" xfId="0" applyFont="1" applyFill="1" applyBorder="1" applyAlignment="1">
      <alignment horizontal="left" vertical="center" wrapText="1"/>
    </xf>
    <xf numFmtId="2" fontId="11" fillId="0" borderId="10" xfId="0" applyNumberFormat="1" applyFont="1" applyFill="1" applyBorder="1" applyAlignment="1">
      <alignment horizontal="right" vertical="center" wrapText="1" indent="1"/>
    </xf>
    <xf numFmtId="0" fontId="15" fillId="33" borderId="11" xfId="0" applyFont="1" applyFill="1" applyBorder="1" applyAlignment="1">
      <alignment horizontal="left" vertical="top" wrapText="1"/>
    </xf>
    <xf numFmtId="0" fontId="7" fillId="33"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33" borderId="16" xfId="0" applyFont="1" applyFill="1" applyBorder="1" applyAlignment="1">
      <alignment vertical="top" wrapText="1"/>
    </xf>
    <xf numFmtId="0" fontId="7" fillId="33" borderId="17" xfId="0" applyFont="1" applyFill="1" applyBorder="1" applyAlignment="1">
      <alignment vertical="top" wrapText="1"/>
    </xf>
    <xf numFmtId="0" fontId="7" fillId="33" borderId="18" xfId="0" applyFont="1" applyFill="1" applyBorder="1" applyAlignment="1">
      <alignment horizontal="left" vertical="top" wrapText="1"/>
    </xf>
    <xf numFmtId="0" fontId="7" fillId="33" borderId="19" xfId="0" applyFont="1" applyFill="1" applyBorder="1" applyAlignment="1">
      <alignment horizontal="left" vertical="top" wrapText="1"/>
    </xf>
    <xf numFmtId="0" fontId="7" fillId="33" borderId="20" xfId="0" applyFont="1" applyFill="1" applyBorder="1" applyAlignment="1">
      <alignment horizontal="left" vertical="top" wrapText="1"/>
    </xf>
    <xf numFmtId="0" fontId="11" fillId="0" borderId="12" xfId="0" applyFont="1" applyBorder="1" applyAlignment="1">
      <alignment horizontal="center" vertical="center" wrapText="1"/>
    </xf>
    <xf numFmtId="0" fontId="11" fillId="0" borderId="11" xfId="0" applyFont="1" applyBorder="1" applyAlignment="1">
      <alignment horizontal="center" vertical="top" wrapText="1"/>
    </xf>
    <xf numFmtId="0" fontId="11" fillId="0" borderId="11" xfId="0" applyFont="1" applyBorder="1" applyAlignment="1" quotePrefix="1">
      <alignment horizontal="left" vertical="center" indent="1"/>
    </xf>
    <xf numFmtId="2" fontId="11" fillId="0" borderId="11" xfId="0" applyNumberFormat="1" applyFont="1" applyBorder="1" applyAlignment="1" quotePrefix="1">
      <alignment horizontal="right" vertical="center" wrapText="1" indent="1"/>
    </xf>
    <xf numFmtId="0" fontId="11" fillId="0" borderId="10" xfId="0" applyFont="1" applyBorder="1" applyAlignment="1" quotePrefix="1">
      <alignment horizontal="left" vertical="center" indent="1"/>
    </xf>
    <xf numFmtId="2" fontId="11" fillId="0" borderId="10" xfId="0" applyNumberFormat="1" applyFont="1" applyBorder="1" applyAlignment="1" quotePrefix="1">
      <alignment horizontal="right" vertical="center" wrapText="1" indent="1"/>
    </xf>
    <xf numFmtId="0" fontId="11" fillId="0" borderId="11" xfId="0" applyFont="1" applyBorder="1" applyAlignment="1">
      <alignment horizontal="left" vertical="center" indent="1"/>
    </xf>
    <xf numFmtId="2" fontId="11" fillId="0" borderId="11" xfId="0" applyNumberFormat="1" applyFont="1" applyBorder="1" applyAlignment="1">
      <alignment horizontal="right" vertical="center" wrapText="1" indent="1"/>
    </xf>
    <xf numFmtId="176" fontId="11" fillId="0" borderId="11" xfId="0" applyNumberFormat="1" applyFont="1" applyBorder="1" applyAlignment="1" quotePrefix="1">
      <alignment horizontal="right" vertical="center" wrapText="1" indent="1"/>
    </xf>
    <xf numFmtId="0" fontId="15" fillId="0" borderId="0" xfId="0" applyFont="1" applyAlignment="1">
      <alignment vertical="top" wrapText="1"/>
    </xf>
    <xf numFmtId="0" fontId="11" fillId="0" borderId="0" xfId="0" applyFont="1" applyBorder="1" applyAlignment="1" quotePrefix="1">
      <alignment vertical="top" wrapText="1"/>
    </xf>
    <xf numFmtId="0" fontId="11" fillId="0" borderId="0" xfId="0" applyFont="1" applyBorder="1" applyAlignment="1" quotePrefix="1">
      <alignment horizontal="left" vertical="top" wrapText="1"/>
    </xf>
    <xf numFmtId="0" fontId="11" fillId="0" borderId="11" xfId="0" applyFont="1" applyFill="1" applyBorder="1" applyAlignment="1">
      <alignment vertical="top" wrapText="1"/>
    </xf>
    <xf numFmtId="0" fontId="11" fillId="0" borderId="10" xfId="0" applyFont="1" applyBorder="1" applyAlignment="1">
      <alignment vertical="top" wrapText="1"/>
    </xf>
    <xf numFmtId="0" fontId="11" fillId="0" borderId="11" xfId="0" applyFont="1" applyBorder="1" applyAlignment="1">
      <alignment vertical="top" wrapText="1"/>
    </xf>
    <xf numFmtId="2" fontId="11" fillId="0" borderId="12" xfId="0" applyNumberFormat="1" applyFont="1" applyBorder="1" applyAlignment="1">
      <alignment horizontal="right" vertical="center" wrapText="1" indent="1"/>
    </xf>
    <xf numFmtId="176" fontId="11" fillId="0" borderId="11" xfId="0" applyNumberFormat="1" applyFont="1" applyBorder="1" applyAlignment="1">
      <alignment horizontal="right" vertical="center" wrapText="1" indent="1"/>
    </xf>
    <xf numFmtId="176" fontId="11" fillId="0" borderId="11" xfId="0" applyNumberFormat="1" applyFont="1" applyFill="1" applyBorder="1" applyAlignment="1" quotePrefix="1">
      <alignment horizontal="right" vertical="center" wrapText="1" indent="1"/>
    </xf>
    <xf numFmtId="2" fontId="11" fillId="0" borderId="11" xfId="0" applyNumberFormat="1" applyFont="1" applyFill="1" applyBorder="1" applyAlignment="1" quotePrefix="1">
      <alignment horizontal="right" vertical="center" wrapText="1" indent="1"/>
    </xf>
    <xf numFmtId="0" fontId="11" fillId="0" borderId="11" xfId="0" applyFont="1" applyBorder="1" applyAlignment="1">
      <alignment vertical="center" wrapText="1"/>
    </xf>
    <xf numFmtId="0" fontId="5" fillId="0" borderId="0" xfId="0" applyFont="1" applyBorder="1" applyAlignment="1">
      <alignment horizontal="center" vertical="center"/>
    </xf>
    <xf numFmtId="2" fontId="11" fillId="0" borderId="12" xfId="0" applyNumberFormat="1" applyFont="1" applyFill="1" applyBorder="1" applyAlignment="1">
      <alignment horizontal="right" vertical="center" wrapText="1" indent="1"/>
    </xf>
    <xf numFmtId="0" fontId="11" fillId="0" borderId="10" xfId="0" applyFont="1" applyFill="1" applyBorder="1" applyAlignment="1">
      <alignment horizontal="center" vertical="center" wrapText="1"/>
    </xf>
    <xf numFmtId="0" fontId="7" fillId="0" borderId="15" xfId="0" applyFont="1" applyFill="1" applyBorder="1" applyAlignment="1">
      <alignment horizontal="right" vertical="center" wrapText="1" indent="1"/>
    </xf>
    <xf numFmtId="0" fontId="7" fillId="0" borderId="13" xfId="0" applyFont="1" applyFill="1" applyBorder="1" applyAlignment="1">
      <alignment horizontal="right" vertical="center" wrapText="1" indent="1"/>
    </xf>
    <xf numFmtId="2" fontId="5" fillId="0" borderId="11" xfId="58" applyNumberFormat="1" applyFont="1" applyBorder="1" applyAlignment="1">
      <alignment horizontal="right" vertical="center" wrapText="1" indent="1"/>
      <protection/>
    </xf>
    <xf numFmtId="2" fontId="3" fillId="0" borderId="0" xfId="59" applyNumberFormat="1" applyFont="1">
      <alignment/>
      <protection/>
    </xf>
    <xf numFmtId="2" fontId="0" fillId="0" borderId="0" xfId="0" applyNumberFormat="1" applyAlignment="1">
      <alignment vertical="top" wrapText="1"/>
    </xf>
    <xf numFmtId="0" fontId="14" fillId="0" borderId="0" xfId="58" applyFont="1" applyBorder="1">
      <alignment/>
      <protection/>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21" xfId="0" applyFont="1" applyBorder="1" applyAlignment="1">
      <alignment horizontal="left"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33" borderId="10" xfId="0" applyFont="1" applyFill="1" applyBorder="1" applyAlignment="1">
      <alignment horizontal="center" vertical="top" wrapText="1"/>
    </xf>
    <xf numFmtId="0" fontId="11" fillId="33" borderId="22" xfId="0" applyFont="1" applyFill="1" applyBorder="1" applyAlignment="1">
      <alignment horizontal="center" vertical="top" wrapText="1"/>
    </xf>
    <xf numFmtId="0" fontId="11" fillId="33" borderId="12" xfId="0" applyFont="1" applyFill="1" applyBorder="1" applyAlignment="1">
      <alignment horizontal="center" vertical="top"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15" fillId="0" borderId="21" xfId="0" applyFont="1" applyBorder="1" applyAlignment="1">
      <alignment horizontal="center" vertical="top"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2" fontId="11" fillId="0" borderId="10" xfId="0" applyNumberFormat="1" applyFont="1" applyFill="1" applyBorder="1" applyAlignment="1" quotePrefix="1">
      <alignment horizontal="right" vertical="center" wrapText="1" indent="1"/>
    </xf>
    <xf numFmtId="0" fontId="15" fillId="0" borderId="12" xfId="0" applyFont="1" applyBorder="1" applyAlignment="1">
      <alignment horizontal="right" vertical="center" wrapText="1" indent="1"/>
    </xf>
    <xf numFmtId="0" fontId="11" fillId="0" borderId="0" xfId="0" applyFont="1" applyBorder="1" applyAlignment="1">
      <alignment horizontal="center" vertical="top" wrapText="1"/>
    </xf>
    <xf numFmtId="0" fontId="11" fillId="0" borderId="13"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23" xfId="0" applyFont="1" applyFill="1" applyBorder="1" applyAlignment="1" quotePrefix="1">
      <alignment horizontal="left" vertical="center" wrapText="1"/>
    </xf>
    <xf numFmtId="0" fontId="11" fillId="0" borderId="24" xfId="0" applyFont="1" applyFill="1" applyBorder="1" applyAlignment="1" quotePrefix="1">
      <alignment horizontal="left" vertical="center" wrapText="1"/>
    </xf>
    <xf numFmtId="0" fontId="11" fillId="0" borderId="15" xfId="0" applyFont="1" applyFill="1" applyBorder="1" applyAlignment="1" quotePrefix="1">
      <alignment horizontal="left" vertical="center" wrapText="1"/>
    </xf>
    <xf numFmtId="0" fontId="11" fillId="0" borderId="25" xfId="0" applyFont="1" applyFill="1" applyBorder="1" applyAlignment="1" quotePrefix="1">
      <alignment horizontal="left" vertical="center" wrapText="1"/>
    </xf>
    <xf numFmtId="0" fontId="11" fillId="0" borderId="26" xfId="0" applyFont="1" applyFill="1" applyBorder="1" applyAlignment="1" quotePrefix="1">
      <alignment horizontal="left" vertical="center" wrapText="1"/>
    </xf>
    <xf numFmtId="2" fontId="11" fillId="0" borderId="10" xfId="0" applyNumberFormat="1" applyFont="1" applyFill="1" applyBorder="1" applyAlignment="1">
      <alignment horizontal="right" vertical="center" wrapText="1" inden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1" fillId="0" borderId="12" xfId="0" applyFont="1" applyFill="1" applyBorder="1" applyAlignment="1">
      <alignment horizontal="center" vertical="top" wrapText="1"/>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1" fillId="0" borderId="16"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7"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21" xfId="0" applyFont="1" applyBorder="1" applyAlignment="1">
      <alignment horizontal="left" vertical="top" wrapText="1"/>
    </xf>
    <xf numFmtId="0" fontId="11" fillId="0" borderId="10" xfId="0" applyFont="1" applyFill="1" applyBorder="1" applyAlignment="1" quotePrefix="1">
      <alignment horizontal="right" vertical="center" wrapText="1" indent="1"/>
    </xf>
    <xf numFmtId="0" fontId="11" fillId="0" borderId="12" xfId="0" applyFont="1" applyFill="1" applyBorder="1" applyAlignment="1" quotePrefix="1">
      <alignment horizontal="right" vertical="center" wrapText="1" indent="1"/>
    </xf>
    <xf numFmtId="0" fontId="5" fillId="0" borderId="25" xfId="0" applyFont="1" applyBorder="1" applyAlignment="1">
      <alignment horizontal="center" vertical="center"/>
    </xf>
    <xf numFmtId="0" fontId="7" fillId="0" borderId="17" xfId="0" applyFont="1" applyFill="1" applyBorder="1" applyAlignment="1">
      <alignment horizontal="center" vertical="center" wrapText="1"/>
    </xf>
    <xf numFmtId="0" fontId="23" fillId="0" borderId="14" xfId="0" applyFont="1" applyBorder="1" applyAlignment="1">
      <alignment horizontal="left" vertical="center" wrapText="1"/>
    </xf>
    <xf numFmtId="0" fontId="23" fillId="0" borderId="0" xfId="0" applyFont="1" applyBorder="1" applyAlignment="1" quotePrefix="1">
      <alignment horizontal="left" vertical="center" wrapText="1"/>
    </xf>
    <xf numFmtId="0" fontId="23" fillId="0" borderId="27" xfId="0" applyFont="1" applyBorder="1" applyAlignment="1" quotePrefix="1">
      <alignment horizontal="left" vertical="center" wrapText="1"/>
    </xf>
    <xf numFmtId="0" fontId="7" fillId="0" borderId="14"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27" xfId="0" applyFont="1" applyFill="1" applyBorder="1" applyAlignment="1">
      <alignment horizontal="right" vertical="center" wrapText="1"/>
    </xf>
    <xf numFmtId="0" fontId="11" fillId="0" borderId="14" xfId="0" applyFont="1" applyBorder="1" applyAlignment="1">
      <alignment horizontal="left" vertical="center" wrapText="1"/>
    </xf>
    <xf numFmtId="0" fontId="11" fillId="0" borderId="0" xfId="0" applyFont="1" applyBorder="1" applyAlignment="1" quotePrefix="1">
      <alignment horizontal="left" vertical="center" wrapText="1"/>
    </xf>
    <xf numFmtId="0" fontId="11" fillId="0" borderId="27" xfId="0" applyFont="1" applyBorder="1" applyAlignment="1" quotePrefix="1">
      <alignment horizontal="lef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1" fillId="0" borderId="13" xfId="0" applyFont="1" applyFill="1" applyBorder="1" applyAlignment="1" quotePrefix="1">
      <alignment horizontal="left" vertical="center" wrapText="1"/>
    </xf>
    <xf numFmtId="0" fontId="21" fillId="0" borderId="13" xfId="0" applyFont="1" applyBorder="1" applyAlignment="1">
      <alignment horizontal="center"/>
    </xf>
    <xf numFmtId="0" fontId="21" fillId="0" borderId="23" xfId="0" applyFont="1" applyBorder="1" applyAlignment="1">
      <alignment horizontal="center"/>
    </xf>
    <xf numFmtId="0" fontId="21" fillId="0" borderId="24" xfId="0" applyFont="1" applyBorder="1" applyAlignment="1">
      <alignment horizontal="center"/>
    </xf>
    <xf numFmtId="0" fontId="24" fillId="0" borderId="14" xfId="0" applyFont="1" applyBorder="1" applyAlignment="1">
      <alignment horizontal="left" vertical="center" wrapText="1"/>
    </xf>
    <xf numFmtId="0" fontId="24" fillId="0" borderId="0" xfId="0" applyFont="1" applyBorder="1" applyAlignment="1" quotePrefix="1">
      <alignment horizontal="left" vertical="center" wrapText="1"/>
    </xf>
    <xf numFmtId="0" fontId="24" fillId="0" borderId="27" xfId="0" applyFont="1" applyBorder="1" applyAlignment="1" quotePrefix="1">
      <alignment horizontal="left" vertical="center" wrapText="1"/>
    </xf>
    <xf numFmtId="0" fontId="5" fillId="0" borderId="0" xfId="0" applyFont="1" applyBorder="1" applyAlignment="1">
      <alignment horizontal="center" vertical="center"/>
    </xf>
    <xf numFmtId="0" fontId="11" fillId="0" borderId="10" xfId="0" applyFont="1" applyFill="1" applyBorder="1" applyAlignment="1">
      <alignment horizontal="right" vertical="center" wrapText="1" indent="1"/>
    </xf>
    <xf numFmtId="0" fontId="7" fillId="33" borderId="13" xfId="0" applyFont="1" applyFill="1" applyBorder="1" applyAlignment="1">
      <alignment horizontal="center" vertical="center" wrapText="1"/>
    </xf>
    <xf numFmtId="0" fontId="0" fillId="0" borderId="23" xfId="0" applyBorder="1" applyAlignment="1">
      <alignment vertical="top" wrapText="1"/>
    </xf>
    <xf numFmtId="0" fontId="0" fillId="0" borderId="24" xfId="0" applyBorder="1" applyAlignment="1">
      <alignment vertical="top" wrapText="1"/>
    </xf>
    <xf numFmtId="0" fontId="0" fillId="0" borderId="14" xfId="0" applyBorder="1" applyAlignment="1">
      <alignment vertical="top" wrapText="1"/>
    </xf>
    <xf numFmtId="0" fontId="0" fillId="0" borderId="0" xfId="0" applyAlignment="1">
      <alignment vertical="top" wrapText="1"/>
    </xf>
    <xf numFmtId="0" fontId="0" fillId="0" borderId="27" xfId="0" applyBorder="1" applyAlignment="1">
      <alignment vertical="top" wrapText="1"/>
    </xf>
    <xf numFmtId="0" fontId="0" fillId="0" borderId="15"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12" fillId="0" borderId="16" xfId="59" applyFont="1" applyBorder="1" applyAlignment="1">
      <alignment horizontal="right" indent="1"/>
      <protection/>
    </xf>
    <xf numFmtId="0" fontId="12" fillId="0" borderId="21" xfId="59" applyFont="1" applyBorder="1" applyAlignment="1">
      <alignment horizontal="right" indent="1"/>
      <protection/>
    </xf>
    <xf numFmtId="0" fontId="5" fillId="0" borderId="16" xfId="59" applyFont="1" applyBorder="1" applyAlignment="1">
      <alignment horizontal="right" indent="1"/>
      <protection/>
    </xf>
    <xf numFmtId="0" fontId="5" fillId="0" borderId="21" xfId="59" applyFont="1" applyBorder="1" applyAlignment="1">
      <alignment horizontal="right" indent="1"/>
      <protection/>
    </xf>
    <xf numFmtId="0" fontId="22" fillId="0" borderId="25" xfId="59" applyFont="1" applyBorder="1" applyAlignment="1">
      <alignment horizontal="center"/>
      <protection/>
    </xf>
    <xf numFmtId="0" fontId="25" fillId="0" borderId="11" xfId="0" applyFont="1" applyFill="1" applyBorder="1" applyAlignment="1">
      <alignment horizontal="center" vertical="center" wrapText="1"/>
    </xf>
    <xf numFmtId="0" fontId="11" fillId="0" borderId="11" xfId="59" applyFont="1" applyBorder="1" applyAlignment="1">
      <alignment horizontal="right"/>
      <protection/>
    </xf>
    <xf numFmtId="0" fontId="11" fillId="0" borderId="11" xfId="59" applyFont="1" applyBorder="1" applyAlignment="1">
      <alignment horizontal="center" vertical="center" wrapText="1"/>
      <protection/>
    </xf>
    <xf numFmtId="0" fontId="5" fillId="0" borderId="16" xfId="59" applyFont="1" applyBorder="1" applyAlignment="1">
      <alignment horizontal="left"/>
      <protection/>
    </xf>
    <xf numFmtId="0" fontId="5" fillId="0" borderId="17" xfId="59" applyFont="1" applyBorder="1" applyAlignment="1">
      <alignment horizontal="left"/>
      <protection/>
    </xf>
    <xf numFmtId="0" fontId="5" fillId="0" borderId="21" xfId="59" applyFont="1" applyBorder="1" applyAlignment="1">
      <alignment horizontal="left"/>
      <protection/>
    </xf>
    <xf numFmtId="0" fontId="5" fillId="0" borderId="0" xfId="0" applyFont="1" applyBorder="1" applyAlignment="1" quotePrefix="1">
      <alignment horizontal="left" vertical="top" wrapText="1"/>
    </xf>
    <xf numFmtId="0" fontId="5" fillId="0" borderId="0" xfId="0" applyFont="1" applyBorder="1" applyAlignment="1">
      <alignment horizontal="left" vertical="top" wrapText="1"/>
    </xf>
    <xf numFmtId="0" fontId="6" fillId="0" borderId="16" xfId="59" applyFont="1" applyBorder="1" applyAlignment="1">
      <alignment horizontal="center"/>
      <protection/>
    </xf>
    <xf numFmtId="0" fontId="6" fillId="0" borderId="17" xfId="59" applyFont="1" applyBorder="1" applyAlignment="1">
      <alignment horizontal="center"/>
      <protection/>
    </xf>
    <xf numFmtId="0" fontId="6" fillId="0" borderId="21" xfId="59" applyFont="1" applyBorder="1" applyAlignment="1">
      <alignment horizontal="center"/>
      <protection/>
    </xf>
    <xf numFmtId="0" fontId="5" fillId="0" borderId="0" xfId="0" applyFont="1" applyBorder="1" applyAlignment="1" quotePrefix="1">
      <alignment horizontal="righ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EBI CLAUSE 41" xfId="58"/>
    <cellStyle name="Normal_SEBI CLAUSE 41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2</xdr:row>
      <xdr:rowOff>38100</xdr:rowOff>
    </xdr:from>
    <xdr:to>
      <xdr:col>1</xdr:col>
      <xdr:colOff>1981200</xdr:colOff>
      <xdr:row>9</xdr:row>
      <xdr:rowOff>171450</xdr:rowOff>
    </xdr:to>
    <xdr:pic>
      <xdr:nvPicPr>
        <xdr:cNvPr id="1" name="Picture 1400"/>
        <xdr:cNvPicPr preferRelativeResize="1">
          <a:picLocks noChangeAspect="1"/>
        </xdr:cNvPicPr>
      </xdr:nvPicPr>
      <xdr:blipFill>
        <a:blip r:embed="rId1"/>
        <a:stretch>
          <a:fillRect/>
        </a:stretch>
      </xdr:blipFill>
      <xdr:spPr>
        <a:xfrm>
          <a:off x="1314450" y="323850"/>
          <a:ext cx="107632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L109"/>
  <sheetViews>
    <sheetView tabSelected="1" zoomScalePageLayoutView="0" workbookViewId="0" topLeftCell="A1">
      <selection activeCell="A49" sqref="A49:H108"/>
    </sheetView>
  </sheetViews>
  <sheetFormatPr defaultColWidth="9.33203125" defaultRowHeight="12.75"/>
  <cols>
    <col min="1" max="1" width="7.16015625" style="0" customWidth="1"/>
    <col min="2" max="2" width="70.83203125" style="0" customWidth="1"/>
    <col min="3" max="8" width="15.83203125" style="0" customWidth="1"/>
    <col min="11" max="11" width="11.66015625" style="0" bestFit="1" customWidth="1"/>
  </cols>
  <sheetData>
    <row r="2" spans="1:8" ht="9.75" customHeight="1">
      <c r="A2" s="161"/>
      <c r="B2" s="162"/>
      <c r="C2" s="162"/>
      <c r="D2" s="162"/>
      <c r="E2" s="162"/>
      <c r="F2" s="162"/>
      <c r="G2" s="162"/>
      <c r="H2" s="163"/>
    </row>
    <row r="3" spans="1:8" ht="18" customHeight="1">
      <c r="A3" s="164" t="s">
        <v>137</v>
      </c>
      <c r="B3" s="165"/>
      <c r="C3" s="165"/>
      <c r="D3" s="165"/>
      <c r="E3" s="165"/>
      <c r="F3" s="165"/>
      <c r="G3" s="165"/>
      <c r="H3" s="166"/>
    </row>
    <row r="4" spans="1:8" ht="18" customHeight="1">
      <c r="A4" s="145" t="s">
        <v>136</v>
      </c>
      <c r="B4" s="146"/>
      <c r="C4" s="146"/>
      <c r="D4" s="146"/>
      <c r="E4" s="146"/>
      <c r="F4" s="146"/>
      <c r="G4" s="146"/>
      <c r="H4" s="147"/>
    </row>
    <row r="5" spans="1:8" ht="15" customHeight="1">
      <c r="A5" s="151" t="s">
        <v>109</v>
      </c>
      <c r="B5" s="152"/>
      <c r="C5" s="152"/>
      <c r="D5" s="152"/>
      <c r="E5" s="152"/>
      <c r="F5" s="152"/>
      <c r="G5" s="152"/>
      <c r="H5" s="153"/>
    </row>
    <row r="6" spans="1:8" ht="15" customHeight="1">
      <c r="A6" s="151" t="s">
        <v>120</v>
      </c>
      <c r="B6" s="152"/>
      <c r="C6" s="152"/>
      <c r="D6" s="152"/>
      <c r="E6" s="152"/>
      <c r="F6" s="152"/>
      <c r="G6" s="152"/>
      <c r="H6" s="153"/>
    </row>
    <row r="7" spans="1:8" ht="15" customHeight="1">
      <c r="A7" s="151" t="s">
        <v>138</v>
      </c>
      <c r="B7" s="152"/>
      <c r="C7" s="152"/>
      <c r="D7" s="152"/>
      <c r="E7" s="152"/>
      <c r="F7" s="152"/>
      <c r="G7" s="152"/>
      <c r="H7" s="153"/>
    </row>
    <row r="8" spans="1:8" ht="15" customHeight="1">
      <c r="A8" s="151" t="s">
        <v>110</v>
      </c>
      <c r="B8" s="152"/>
      <c r="C8" s="152"/>
      <c r="D8" s="152"/>
      <c r="E8" s="152"/>
      <c r="F8" s="152"/>
      <c r="G8" s="152"/>
      <c r="H8" s="153"/>
    </row>
    <row r="9" spans="1:8" ht="15" customHeight="1">
      <c r="A9" s="151" t="s">
        <v>141</v>
      </c>
      <c r="B9" s="152"/>
      <c r="C9" s="152"/>
      <c r="D9" s="152"/>
      <c r="E9" s="152"/>
      <c r="F9" s="152"/>
      <c r="G9" s="152"/>
      <c r="H9" s="153"/>
    </row>
    <row r="10" spans="1:8" ht="15" customHeight="1">
      <c r="A10" s="151" t="s">
        <v>139</v>
      </c>
      <c r="B10" s="152"/>
      <c r="C10" s="152"/>
      <c r="D10" s="152"/>
      <c r="E10" s="152"/>
      <c r="F10" s="152"/>
      <c r="G10" s="152"/>
      <c r="H10" s="153"/>
    </row>
    <row r="11" spans="1:8" ht="18" customHeight="1">
      <c r="A11" s="154" t="s">
        <v>67</v>
      </c>
      <c r="B11" s="155"/>
      <c r="C11" s="155"/>
      <c r="D11" s="155"/>
      <c r="E11" s="155"/>
      <c r="F11" s="155"/>
      <c r="G11" s="155"/>
      <c r="H11" s="156"/>
    </row>
    <row r="12" spans="1:8" ht="18" customHeight="1">
      <c r="A12" s="157" t="s">
        <v>134</v>
      </c>
      <c r="B12" s="158"/>
      <c r="C12" s="158"/>
      <c r="D12" s="158"/>
      <c r="E12" s="158"/>
      <c r="F12" s="158"/>
      <c r="G12" s="158"/>
      <c r="H12" s="159"/>
    </row>
    <row r="13" spans="1:8" ht="18" customHeight="1">
      <c r="A13" s="148" t="s">
        <v>54</v>
      </c>
      <c r="B13" s="149"/>
      <c r="C13" s="149"/>
      <c r="D13" s="149"/>
      <c r="E13" s="149"/>
      <c r="F13" s="149"/>
      <c r="G13" s="149"/>
      <c r="H13" s="150"/>
    </row>
    <row r="14" spans="1:9" ht="27.75" customHeight="1">
      <c r="A14" s="107"/>
      <c r="B14" s="108"/>
      <c r="C14" s="107" t="s">
        <v>73</v>
      </c>
      <c r="D14" s="144"/>
      <c r="E14" s="108"/>
      <c r="F14" s="107" t="s">
        <v>72</v>
      </c>
      <c r="G14" s="108"/>
      <c r="H14" s="4" t="s">
        <v>74</v>
      </c>
      <c r="I14" s="3"/>
    </row>
    <row r="15" spans="1:8" ht="30" customHeight="1">
      <c r="A15" s="107" t="s">
        <v>25</v>
      </c>
      <c r="B15" s="132"/>
      <c r="C15" s="2" t="s">
        <v>111</v>
      </c>
      <c r="D15" s="2" t="s">
        <v>112</v>
      </c>
      <c r="E15" s="2" t="s">
        <v>71</v>
      </c>
      <c r="F15" s="2" t="s">
        <v>111</v>
      </c>
      <c r="G15" s="82" t="s">
        <v>71</v>
      </c>
      <c r="H15" s="2" t="s">
        <v>113</v>
      </c>
    </row>
    <row r="16" spans="1:8" ht="16.5" customHeight="1">
      <c r="A16" s="133">
        <v>1</v>
      </c>
      <c r="B16" s="136" t="s">
        <v>23</v>
      </c>
      <c r="C16" s="136"/>
      <c r="D16" s="136"/>
      <c r="E16" s="136"/>
      <c r="F16" s="136"/>
      <c r="G16" s="136"/>
      <c r="H16" s="137"/>
    </row>
    <row r="17" spans="1:12" ht="30" customHeight="1">
      <c r="A17" s="134"/>
      <c r="B17" s="72" t="s">
        <v>26</v>
      </c>
      <c r="C17" s="41">
        <f>F17-D17</f>
        <v>2121.75</v>
      </c>
      <c r="D17" s="41">
        <v>845.69</v>
      </c>
      <c r="E17" s="41">
        <v>1270.3700000000001</v>
      </c>
      <c r="F17" s="41">
        <v>2967.44</v>
      </c>
      <c r="G17" s="41">
        <v>1466.43</v>
      </c>
      <c r="H17" s="41">
        <v>3093.82</v>
      </c>
      <c r="L17" s="87"/>
    </row>
    <row r="18" spans="1:12" ht="19.5" customHeight="1">
      <c r="A18" s="134"/>
      <c r="B18" s="72" t="s">
        <v>1</v>
      </c>
      <c r="C18" s="41">
        <f>F18-D18</f>
        <v>14.569999999999999</v>
      </c>
      <c r="D18" s="41">
        <v>13.88</v>
      </c>
      <c r="E18" s="41">
        <v>0.8599999999999999</v>
      </c>
      <c r="F18" s="41">
        <v>28.45</v>
      </c>
      <c r="G18" s="41">
        <v>1.96</v>
      </c>
      <c r="H18" s="41">
        <v>5.4</v>
      </c>
      <c r="L18" s="87"/>
    </row>
    <row r="19" spans="1:12" ht="19.5" customHeight="1">
      <c r="A19" s="135"/>
      <c r="B19" s="73" t="s">
        <v>0</v>
      </c>
      <c r="C19" s="51">
        <f>C17+C18</f>
        <v>2136.32</v>
      </c>
      <c r="D19" s="51">
        <f>D17+D18</f>
        <v>859.57</v>
      </c>
      <c r="E19" s="51">
        <f>E17+E18</f>
        <v>1271.23</v>
      </c>
      <c r="F19" s="51">
        <f>F17+F18</f>
        <v>2995.89</v>
      </c>
      <c r="G19" s="51">
        <f>G17+G18</f>
        <v>1468.39</v>
      </c>
      <c r="H19" s="51">
        <f>+H17+H18</f>
        <v>3099.2200000000003</v>
      </c>
      <c r="L19" s="87"/>
    </row>
    <row r="20" spans="1:12" ht="16.5" customHeight="1">
      <c r="A20" s="133">
        <v>2</v>
      </c>
      <c r="B20" s="138" t="s">
        <v>22</v>
      </c>
      <c r="C20" s="139"/>
      <c r="D20" s="139"/>
      <c r="E20" s="139"/>
      <c r="F20" s="139"/>
      <c r="G20" s="139"/>
      <c r="H20" s="140"/>
      <c r="L20" s="87"/>
    </row>
    <row r="21" spans="1:12" ht="19.5" customHeight="1">
      <c r="A21" s="134"/>
      <c r="B21" s="74" t="s">
        <v>2</v>
      </c>
      <c r="C21" s="41">
        <f>F21-D21</f>
        <v>1812.86</v>
      </c>
      <c r="D21" s="41">
        <v>761.8</v>
      </c>
      <c r="E21" s="41">
        <v>936.8</v>
      </c>
      <c r="F21" s="41">
        <v>2574.66</v>
      </c>
      <c r="G21" s="75">
        <v>1075.05</v>
      </c>
      <c r="H21" s="81">
        <v>2170.6</v>
      </c>
      <c r="K21" s="87"/>
      <c r="L21" s="87"/>
    </row>
    <row r="22" spans="1:12" ht="19.5" customHeight="1">
      <c r="A22" s="134"/>
      <c r="B22" s="74" t="s">
        <v>3</v>
      </c>
      <c r="C22" s="41">
        <f>F22-D22</f>
        <v>0</v>
      </c>
      <c r="D22" s="41">
        <v>0</v>
      </c>
      <c r="E22" s="41">
        <v>0</v>
      </c>
      <c r="F22" s="41">
        <v>0</v>
      </c>
      <c r="G22" s="67">
        <v>0</v>
      </c>
      <c r="H22" s="41">
        <v>0</v>
      </c>
      <c r="K22" s="87"/>
      <c r="L22" s="87"/>
    </row>
    <row r="23" spans="1:12" ht="30" customHeight="1">
      <c r="A23" s="134"/>
      <c r="B23" s="74" t="s">
        <v>37</v>
      </c>
      <c r="C23" s="68">
        <v>-167.62</v>
      </c>
      <c r="D23" s="68">
        <v>-91.92</v>
      </c>
      <c r="E23" s="68">
        <v>-76.89</v>
      </c>
      <c r="F23" s="68">
        <v>-259.54</v>
      </c>
      <c r="G23" s="76">
        <v>-133.01</v>
      </c>
      <c r="H23" s="77">
        <v>-103.75</v>
      </c>
      <c r="K23" s="87"/>
      <c r="L23" s="87"/>
    </row>
    <row r="24" spans="1:12" ht="19.5" customHeight="1">
      <c r="A24" s="134"/>
      <c r="B24" s="74" t="s">
        <v>4</v>
      </c>
      <c r="C24" s="41">
        <f>F24-D24</f>
        <v>72.19</v>
      </c>
      <c r="D24" s="41">
        <v>56.37</v>
      </c>
      <c r="E24" s="41">
        <v>55.1</v>
      </c>
      <c r="F24" s="41">
        <v>128.56</v>
      </c>
      <c r="G24" s="67">
        <v>105.64</v>
      </c>
      <c r="H24" s="78">
        <v>221.62</v>
      </c>
      <c r="K24" s="87"/>
      <c r="L24" s="87"/>
    </row>
    <row r="25" spans="1:12" ht="19.5" customHeight="1">
      <c r="A25" s="134"/>
      <c r="B25" s="74" t="s">
        <v>5</v>
      </c>
      <c r="C25" s="41">
        <f>F25-D25</f>
        <v>9.329999999999998</v>
      </c>
      <c r="D25" s="41">
        <v>9.21</v>
      </c>
      <c r="E25" s="41">
        <v>8.799999999999999</v>
      </c>
      <c r="F25" s="41">
        <v>18.54</v>
      </c>
      <c r="G25" s="67">
        <v>17.11</v>
      </c>
      <c r="H25" s="78">
        <v>35.27</v>
      </c>
      <c r="K25" s="87"/>
      <c r="L25" s="87"/>
    </row>
    <row r="26" spans="1:12" ht="49.5" customHeight="1">
      <c r="A26" s="134"/>
      <c r="B26" s="74" t="s">
        <v>121</v>
      </c>
      <c r="C26" s="41">
        <f>F26-D26</f>
        <v>256.82</v>
      </c>
      <c r="D26" s="41">
        <v>81.07</v>
      </c>
      <c r="E26" s="41">
        <v>204.89</v>
      </c>
      <c r="F26" s="41">
        <v>337.89</v>
      </c>
      <c r="G26" s="67">
        <v>257.02</v>
      </c>
      <c r="H26" s="78">
        <v>508.59</v>
      </c>
      <c r="K26" s="87"/>
      <c r="L26" s="87"/>
    </row>
    <row r="27" spans="1:12" ht="19.5" customHeight="1">
      <c r="A27" s="135"/>
      <c r="B27" s="74" t="s">
        <v>6</v>
      </c>
      <c r="C27" s="78">
        <f aca="true" t="shared" si="0" ref="C27:H27">C21+C22+C24+C25+C26+C23</f>
        <v>1983.58</v>
      </c>
      <c r="D27" s="78">
        <f t="shared" si="0"/>
        <v>816.5300000000001</v>
      </c>
      <c r="E27" s="78">
        <f t="shared" si="0"/>
        <v>1128.6999999999998</v>
      </c>
      <c r="F27" s="78">
        <f t="shared" si="0"/>
        <v>2800.1099999999997</v>
      </c>
      <c r="G27" s="78">
        <f t="shared" si="0"/>
        <v>1321.81</v>
      </c>
      <c r="H27" s="78">
        <f t="shared" si="0"/>
        <v>2832.33</v>
      </c>
      <c r="K27" s="87"/>
      <c r="L27" s="87"/>
    </row>
    <row r="28" spans="1:12" ht="30" customHeight="1">
      <c r="A28" s="4">
        <v>3</v>
      </c>
      <c r="B28" s="74" t="s">
        <v>7</v>
      </c>
      <c r="C28" s="41">
        <f>F28-D28</f>
        <v>152.7400000000002</v>
      </c>
      <c r="D28" s="78">
        <v>43.04</v>
      </c>
      <c r="E28" s="78">
        <v>142.5300000000002</v>
      </c>
      <c r="F28" s="78">
        <f>F19-F27</f>
        <v>195.7800000000002</v>
      </c>
      <c r="G28" s="78">
        <f>G19-G27</f>
        <v>146.58000000000015</v>
      </c>
      <c r="H28" s="78">
        <f>H19-H27</f>
        <v>266.8900000000003</v>
      </c>
      <c r="K28" s="87"/>
      <c r="L28" s="87"/>
    </row>
    <row r="29" spans="1:12" ht="19.5" customHeight="1">
      <c r="A29" s="4">
        <v>4</v>
      </c>
      <c r="B29" s="74" t="s">
        <v>8</v>
      </c>
      <c r="C29" s="41">
        <f>F29-D29</f>
        <v>0</v>
      </c>
      <c r="D29" s="41">
        <v>0</v>
      </c>
      <c r="E29" s="41">
        <v>0</v>
      </c>
      <c r="F29" s="41">
        <v>0</v>
      </c>
      <c r="G29" s="67">
        <v>0</v>
      </c>
      <c r="H29" s="78">
        <v>0</v>
      </c>
      <c r="K29" s="87"/>
      <c r="L29" s="87"/>
    </row>
    <row r="30" spans="1:12" ht="31.5">
      <c r="A30" s="4">
        <v>5</v>
      </c>
      <c r="B30" s="74" t="s">
        <v>122</v>
      </c>
      <c r="C30" s="78">
        <f aca="true" t="shared" si="1" ref="C30:H30">C28+C29</f>
        <v>152.7400000000002</v>
      </c>
      <c r="D30" s="78">
        <f t="shared" si="1"/>
        <v>43.04</v>
      </c>
      <c r="E30" s="78">
        <f t="shared" si="1"/>
        <v>142.5300000000002</v>
      </c>
      <c r="F30" s="78">
        <f t="shared" si="1"/>
        <v>195.7800000000002</v>
      </c>
      <c r="G30" s="78">
        <f t="shared" si="1"/>
        <v>146.58000000000015</v>
      </c>
      <c r="H30" s="78">
        <f t="shared" si="1"/>
        <v>266.8900000000003</v>
      </c>
      <c r="K30" s="87"/>
      <c r="L30" s="87"/>
    </row>
    <row r="31" spans="1:12" ht="19.5" customHeight="1">
      <c r="A31" s="4">
        <v>6</v>
      </c>
      <c r="B31" s="74" t="s">
        <v>9</v>
      </c>
      <c r="C31" s="41">
        <f aca="true" t="shared" si="2" ref="C31:C41">F31-D31</f>
        <v>38.18</v>
      </c>
      <c r="D31" s="41">
        <v>44.77</v>
      </c>
      <c r="E31" s="41">
        <v>32.42999999999999</v>
      </c>
      <c r="F31" s="41">
        <v>82.95</v>
      </c>
      <c r="G31" s="67">
        <v>67.24</v>
      </c>
      <c r="H31" s="78">
        <v>162.69</v>
      </c>
      <c r="K31" s="87"/>
      <c r="L31" s="87"/>
    </row>
    <row r="32" spans="1:12" ht="34.5" customHeight="1">
      <c r="A32" s="4">
        <v>7</v>
      </c>
      <c r="B32" s="74" t="s">
        <v>123</v>
      </c>
      <c r="C32" s="41">
        <f t="shared" si="2"/>
        <v>114.5600000000002</v>
      </c>
      <c r="D32" s="68">
        <v>-1.73</v>
      </c>
      <c r="E32" s="41">
        <v>110.10000000000015</v>
      </c>
      <c r="F32" s="63">
        <f>+F30-F31</f>
        <v>112.8300000000002</v>
      </c>
      <c r="G32" s="63">
        <f>+G30-G31</f>
        <v>79.34000000000016</v>
      </c>
      <c r="H32" s="78">
        <f>H30-H31</f>
        <v>104.20000000000033</v>
      </c>
      <c r="K32" s="87"/>
      <c r="L32" s="87"/>
    </row>
    <row r="33" spans="1:12" ht="19.5" customHeight="1">
      <c r="A33" s="4">
        <v>8</v>
      </c>
      <c r="B33" s="74" t="s">
        <v>10</v>
      </c>
      <c r="C33" s="41">
        <f t="shared" si="2"/>
        <v>0</v>
      </c>
      <c r="D33" s="41">
        <v>0</v>
      </c>
      <c r="E33" s="41">
        <v>0</v>
      </c>
      <c r="F33" s="41">
        <v>0</v>
      </c>
      <c r="G33" s="67">
        <v>0</v>
      </c>
      <c r="H33" s="78">
        <v>11.27</v>
      </c>
      <c r="K33" s="87"/>
      <c r="L33" s="87"/>
    </row>
    <row r="34" spans="1:12" ht="31.5">
      <c r="A34" s="4">
        <v>9</v>
      </c>
      <c r="B34" s="74" t="s">
        <v>70</v>
      </c>
      <c r="C34" s="41">
        <f t="shared" si="2"/>
        <v>114.5600000000002</v>
      </c>
      <c r="D34" s="68">
        <v>-1.73</v>
      </c>
      <c r="E34" s="78">
        <v>110.10000000000015</v>
      </c>
      <c r="F34" s="43">
        <f>F32-F33</f>
        <v>112.8300000000002</v>
      </c>
      <c r="G34" s="43">
        <f>G32-G33</f>
        <v>79.34000000000016</v>
      </c>
      <c r="H34" s="78">
        <f>H32-H33</f>
        <v>92.93000000000033</v>
      </c>
      <c r="K34" s="87"/>
      <c r="L34" s="87"/>
    </row>
    <row r="35" spans="1:12" ht="19.5" customHeight="1">
      <c r="A35" s="4">
        <v>10</v>
      </c>
      <c r="B35" s="74" t="s">
        <v>11</v>
      </c>
      <c r="C35" s="41">
        <f t="shared" si="2"/>
        <v>0</v>
      </c>
      <c r="D35" s="41">
        <v>0</v>
      </c>
      <c r="E35" s="41">
        <v>0</v>
      </c>
      <c r="F35" s="41">
        <v>0</v>
      </c>
      <c r="G35" s="67">
        <v>0</v>
      </c>
      <c r="H35" s="78">
        <v>31.45</v>
      </c>
      <c r="K35" s="87"/>
      <c r="L35" s="87"/>
    </row>
    <row r="36" spans="1:12" ht="31.5">
      <c r="A36" s="4">
        <v>11</v>
      </c>
      <c r="B36" s="74" t="s">
        <v>24</v>
      </c>
      <c r="C36" s="41">
        <f t="shared" si="2"/>
        <v>114.5600000000002</v>
      </c>
      <c r="D36" s="68">
        <v>-1.73</v>
      </c>
      <c r="E36" s="78">
        <v>110.10000000000015</v>
      </c>
      <c r="F36" s="43">
        <f>F34-F35</f>
        <v>112.8300000000002</v>
      </c>
      <c r="G36" s="43">
        <f>G34-G35</f>
        <v>79.34000000000016</v>
      </c>
      <c r="H36" s="78">
        <f>H34-H35</f>
        <v>61.48000000000033</v>
      </c>
      <c r="K36" s="87"/>
      <c r="L36" s="87"/>
    </row>
    <row r="37" spans="1:12" ht="19.5" customHeight="1">
      <c r="A37" s="4">
        <v>12</v>
      </c>
      <c r="B37" s="79" t="s">
        <v>48</v>
      </c>
      <c r="C37" s="41">
        <f t="shared" si="2"/>
        <v>0</v>
      </c>
      <c r="D37" s="41">
        <v>0</v>
      </c>
      <c r="E37" s="41">
        <v>0</v>
      </c>
      <c r="F37" s="41">
        <v>0</v>
      </c>
      <c r="G37" s="67">
        <v>0</v>
      </c>
      <c r="H37" s="76">
        <v>0</v>
      </c>
      <c r="K37" s="87"/>
      <c r="L37" s="87"/>
    </row>
    <row r="38" spans="1:12" ht="19.5" customHeight="1">
      <c r="A38" s="4">
        <v>13</v>
      </c>
      <c r="B38" s="74" t="s">
        <v>12</v>
      </c>
      <c r="C38" s="41">
        <f t="shared" si="2"/>
        <v>114.5600000000002</v>
      </c>
      <c r="D38" s="68">
        <v>-1.73</v>
      </c>
      <c r="E38" s="78">
        <v>110.10000000000015</v>
      </c>
      <c r="F38" s="43">
        <f>F36-F37</f>
        <v>112.8300000000002</v>
      </c>
      <c r="G38" s="43">
        <f>G36-G37</f>
        <v>79.34000000000016</v>
      </c>
      <c r="H38" s="78">
        <f>SUM(H36:H37)</f>
        <v>61.48000000000033</v>
      </c>
      <c r="K38" s="87"/>
      <c r="L38" s="87"/>
    </row>
    <row r="39" spans="1:12" ht="19.5" customHeight="1">
      <c r="A39" s="4">
        <v>14</v>
      </c>
      <c r="B39" s="74" t="s">
        <v>13</v>
      </c>
      <c r="C39" s="41">
        <f t="shared" si="2"/>
        <v>0</v>
      </c>
      <c r="D39" s="41">
        <v>0</v>
      </c>
      <c r="E39" s="41">
        <v>0</v>
      </c>
      <c r="F39" s="41">
        <v>0</v>
      </c>
      <c r="G39" s="67">
        <v>0</v>
      </c>
      <c r="H39" s="78">
        <v>0</v>
      </c>
      <c r="K39" s="87"/>
      <c r="L39" s="87"/>
    </row>
    <row r="40" spans="1:12" ht="19.5" customHeight="1">
      <c r="A40" s="4">
        <v>15</v>
      </c>
      <c r="B40" s="74" t="s">
        <v>14</v>
      </c>
      <c r="C40" s="41">
        <f t="shared" si="2"/>
        <v>0</v>
      </c>
      <c r="D40" s="41">
        <v>0</v>
      </c>
      <c r="E40" s="41">
        <v>0</v>
      </c>
      <c r="F40" s="41">
        <v>0</v>
      </c>
      <c r="G40" s="67">
        <v>0</v>
      </c>
      <c r="H40" s="78">
        <v>0</v>
      </c>
      <c r="K40" s="87"/>
      <c r="L40" s="87"/>
    </row>
    <row r="41" spans="1:12" ht="30" customHeight="1">
      <c r="A41" s="4">
        <v>16</v>
      </c>
      <c r="B41" s="74" t="s">
        <v>124</v>
      </c>
      <c r="C41" s="41">
        <f t="shared" si="2"/>
        <v>114.5600000000002</v>
      </c>
      <c r="D41" s="68">
        <v>-1.73</v>
      </c>
      <c r="E41" s="41">
        <v>110.10000000000015</v>
      </c>
      <c r="F41" s="63">
        <f>SUM(F38:F40)</f>
        <v>112.8300000000002</v>
      </c>
      <c r="G41" s="63">
        <f>SUM(G38:G40)</f>
        <v>79.34000000000016</v>
      </c>
      <c r="H41" s="78">
        <f>H38-H39-H40</f>
        <v>61.48000000000033</v>
      </c>
      <c r="K41" s="87"/>
      <c r="L41" s="87"/>
    </row>
    <row r="42" spans="1:12" ht="31.5">
      <c r="A42" s="4">
        <v>17</v>
      </c>
      <c r="B42" s="74" t="s">
        <v>140</v>
      </c>
      <c r="C42" s="67">
        <v>430.02</v>
      </c>
      <c r="D42" s="67">
        <v>430.02</v>
      </c>
      <c r="E42" s="67">
        <v>430.02</v>
      </c>
      <c r="F42" s="67">
        <v>430.02</v>
      </c>
      <c r="G42" s="67">
        <v>430.02</v>
      </c>
      <c r="H42" s="43">
        <v>430.02</v>
      </c>
      <c r="K42" s="87"/>
      <c r="L42" s="87"/>
    </row>
    <row r="43" spans="1:12" ht="31.5">
      <c r="A43" s="4">
        <v>18</v>
      </c>
      <c r="B43" s="74" t="s">
        <v>125</v>
      </c>
      <c r="C43" s="67"/>
      <c r="D43" s="74"/>
      <c r="E43" s="67"/>
      <c r="F43" s="67"/>
      <c r="G43" s="67"/>
      <c r="H43" s="78">
        <v>300.42</v>
      </c>
      <c r="K43" s="87"/>
      <c r="L43" s="87"/>
    </row>
    <row r="44" spans="1:12" ht="34.5" customHeight="1">
      <c r="A44" s="4" t="s">
        <v>50</v>
      </c>
      <c r="B44" s="74" t="s">
        <v>51</v>
      </c>
      <c r="C44" s="67">
        <f>C36*10/C42</f>
        <v>2.664062136644812</v>
      </c>
      <c r="D44" s="67">
        <v>0</v>
      </c>
      <c r="E44" s="67">
        <f>E36*10/E42</f>
        <v>2.5603460304171937</v>
      </c>
      <c r="F44" s="67">
        <f>F36*10/F42</f>
        <v>2.6238314497000186</v>
      </c>
      <c r="G44" s="67">
        <f>G36*10/G42</f>
        <v>1.8450304636993666</v>
      </c>
      <c r="H44" s="67">
        <f>H36*10/H42</f>
        <v>1.4297009441421409</v>
      </c>
      <c r="K44" s="87"/>
      <c r="L44" s="87"/>
    </row>
    <row r="45" spans="1:12" ht="34.5" customHeight="1">
      <c r="A45" s="4" t="s">
        <v>52</v>
      </c>
      <c r="B45" s="74" t="s">
        <v>53</v>
      </c>
      <c r="C45" s="67">
        <f>C41*10/C42</f>
        <v>2.664062136644812</v>
      </c>
      <c r="D45" s="67">
        <v>0</v>
      </c>
      <c r="E45" s="67">
        <f>E41*10/E42</f>
        <v>2.5603460304171937</v>
      </c>
      <c r="F45" s="67">
        <f>F41*10/F42</f>
        <v>2.6238314497000186</v>
      </c>
      <c r="G45" s="67">
        <f>G41*10/G42</f>
        <v>1.8450304636993666</v>
      </c>
      <c r="H45" s="67">
        <f>H41*10/H42</f>
        <v>1.4297009441421409</v>
      </c>
      <c r="K45" s="87"/>
      <c r="L45" s="87"/>
    </row>
    <row r="46" spans="1:8" ht="13.5" customHeight="1">
      <c r="A46" s="167"/>
      <c r="B46" s="167"/>
      <c r="C46" s="167"/>
      <c r="D46" s="167"/>
      <c r="E46" s="167"/>
      <c r="F46" s="167"/>
      <c r="G46" s="167"/>
      <c r="H46" s="167"/>
    </row>
    <row r="47" spans="1:8" ht="13.5" customHeight="1">
      <c r="A47" s="80"/>
      <c r="B47" s="80"/>
      <c r="C47" s="80"/>
      <c r="D47" s="80"/>
      <c r="E47" s="80"/>
      <c r="F47" s="80"/>
      <c r="G47" s="80"/>
      <c r="H47" s="80"/>
    </row>
    <row r="48" spans="1:8" ht="13.5" customHeight="1">
      <c r="A48" s="143"/>
      <c r="B48" s="143"/>
      <c r="C48" s="143"/>
      <c r="D48" s="143"/>
      <c r="E48" s="143"/>
      <c r="F48" s="143"/>
      <c r="G48" s="143"/>
      <c r="H48" s="143"/>
    </row>
    <row r="49" spans="1:8" ht="18" customHeight="1">
      <c r="A49" s="120" t="s">
        <v>68</v>
      </c>
      <c r="B49" s="121"/>
      <c r="C49" s="121"/>
      <c r="D49" s="121"/>
      <c r="E49" s="121"/>
      <c r="F49" s="121"/>
      <c r="G49" s="121"/>
      <c r="H49" s="122"/>
    </row>
    <row r="50" spans="1:8" ht="18" customHeight="1">
      <c r="A50" s="33" t="s">
        <v>18</v>
      </c>
      <c r="B50" s="34" t="s">
        <v>19</v>
      </c>
      <c r="C50" s="34"/>
      <c r="D50" s="34"/>
      <c r="E50" s="35"/>
      <c r="F50" s="35"/>
      <c r="G50" s="35"/>
      <c r="H50" s="35"/>
    </row>
    <row r="51" spans="1:8" ht="18" customHeight="1">
      <c r="A51" s="95">
        <v>1</v>
      </c>
      <c r="B51" s="36" t="s">
        <v>15</v>
      </c>
      <c r="C51" s="36"/>
      <c r="D51" s="36"/>
      <c r="E51" s="37"/>
      <c r="F51" s="37"/>
      <c r="G51" s="37"/>
      <c r="H51" s="38"/>
    </row>
    <row r="52" spans="1:8" ht="18" customHeight="1">
      <c r="A52" s="96"/>
      <c r="B52" s="39" t="s">
        <v>58</v>
      </c>
      <c r="C52" s="40">
        <v>2662578</v>
      </c>
      <c r="D52" s="40">
        <v>2692778</v>
      </c>
      <c r="E52" s="40">
        <v>2692778</v>
      </c>
      <c r="F52" s="40">
        <v>2662578</v>
      </c>
      <c r="G52" s="40">
        <v>2692778</v>
      </c>
      <c r="H52" s="37">
        <v>2692778</v>
      </c>
    </row>
    <row r="53" spans="1:8" ht="18" customHeight="1">
      <c r="A53" s="123"/>
      <c r="B53" s="36" t="s">
        <v>59</v>
      </c>
      <c r="C53" s="41">
        <v>61.92</v>
      </c>
      <c r="D53" s="41">
        <v>62.62</v>
      </c>
      <c r="E53" s="41">
        <v>62.62</v>
      </c>
      <c r="F53" s="41">
        <v>61.92</v>
      </c>
      <c r="G53" s="41">
        <v>62.62</v>
      </c>
      <c r="H53" s="41">
        <v>62.62</v>
      </c>
    </row>
    <row r="54" spans="1:8" ht="18" customHeight="1">
      <c r="A54" s="95">
        <v>2</v>
      </c>
      <c r="B54" s="42" t="s">
        <v>66</v>
      </c>
      <c r="C54" s="42"/>
      <c r="D54" s="42"/>
      <c r="E54" s="43"/>
      <c r="F54" s="43"/>
      <c r="G54" s="43"/>
      <c r="H54" s="37"/>
    </row>
    <row r="55" spans="1:8" ht="18" customHeight="1">
      <c r="A55" s="96"/>
      <c r="B55" s="42" t="s">
        <v>16</v>
      </c>
      <c r="C55" s="42"/>
      <c r="D55" s="42"/>
      <c r="E55" s="43"/>
      <c r="F55" s="43"/>
      <c r="G55" s="43"/>
      <c r="H55" s="37"/>
    </row>
    <row r="56" spans="1:8" ht="18" customHeight="1">
      <c r="A56" s="96"/>
      <c r="B56" s="44" t="s">
        <v>60</v>
      </c>
      <c r="C56" s="45" t="s">
        <v>27</v>
      </c>
      <c r="D56" s="45" t="s">
        <v>27</v>
      </c>
      <c r="E56" s="45" t="s">
        <v>27</v>
      </c>
      <c r="F56" s="45" t="s">
        <v>27</v>
      </c>
      <c r="G56" s="45" t="s">
        <v>27</v>
      </c>
      <c r="H56" s="45" t="s">
        <v>27</v>
      </c>
    </row>
    <row r="57" spans="1:8" ht="18" customHeight="1">
      <c r="A57" s="97"/>
      <c r="B57" s="46" t="s">
        <v>61</v>
      </c>
      <c r="C57" s="46"/>
      <c r="D57" s="46"/>
      <c r="E57" s="47"/>
      <c r="F57" s="47"/>
      <c r="G57" s="47"/>
      <c r="H57" s="45"/>
    </row>
    <row r="58" spans="1:8" ht="18" customHeight="1">
      <c r="A58" s="97"/>
      <c r="B58" s="48" t="s">
        <v>62</v>
      </c>
      <c r="C58" s="48"/>
      <c r="D58" s="48"/>
      <c r="E58" s="49"/>
      <c r="F58" s="49"/>
      <c r="G58" s="49"/>
      <c r="H58" s="40"/>
    </row>
    <row r="59" spans="1:8" ht="18" customHeight="1">
      <c r="A59" s="97"/>
      <c r="B59" s="46" t="s">
        <v>64</v>
      </c>
      <c r="C59" s="46"/>
      <c r="D59" s="46"/>
      <c r="E59" s="47"/>
      <c r="F59" s="47"/>
      <c r="G59" s="47"/>
      <c r="H59" s="45"/>
    </row>
    <row r="60" spans="1:8" ht="18" customHeight="1">
      <c r="A60" s="97"/>
      <c r="B60" s="50" t="s">
        <v>115</v>
      </c>
      <c r="C60" s="50"/>
      <c r="D60" s="50"/>
      <c r="E60" s="40"/>
      <c r="F60" s="40"/>
      <c r="G60" s="40"/>
      <c r="H60" s="40"/>
    </row>
    <row r="61" spans="1:8" ht="18" customHeight="1">
      <c r="A61" s="96"/>
      <c r="B61" s="39" t="s">
        <v>17</v>
      </c>
      <c r="C61" s="39"/>
      <c r="D61" s="39"/>
      <c r="E61" s="40"/>
      <c r="F61" s="40"/>
      <c r="G61" s="40"/>
      <c r="H61" s="40"/>
    </row>
    <row r="62" spans="1:8" ht="18" customHeight="1">
      <c r="A62" s="96"/>
      <c r="B62" s="44" t="s">
        <v>63</v>
      </c>
      <c r="C62" s="45">
        <v>1637622</v>
      </c>
      <c r="D62" s="45">
        <v>1607422</v>
      </c>
      <c r="E62" s="45">
        <v>1607422</v>
      </c>
      <c r="F62" s="45">
        <v>1637622</v>
      </c>
      <c r="G62" s="45">
        <v>1607422</v>
      </c>
      <c r="H62" s="45">
        <v>1607422</v>
      </c>
    </row>
    <row r="63" spans="1:8" ht="18" customHeight="1">
      <c r="A63" s="97"/>
      <c r="B63" s="46" t="s">
        <v>64</v>
      </c>
      <c r="C63" s="141">
        <v>100</v>
      </c>
      <c r="D63" s="141">
        <v>100</v>
      </c>
      <c r="E63" s="141">
        <v>100</v>
      </c>
      <c r="F63" s="141">
        <v>100</v>
      </c>
      <c r="G63" s="141">
        <v>100</v>
      </c>
      <c r="H63" s="168">
        <v>100</v>
      </c>
    </row>
    <row r="64" spans="1:8" ht="18" customHeight="1">
      <c r="A64" s="97"/>
      <c r="B64" s="48" t="s">
        <v>116</v>
      </c>
      <c r="C64" s="142"/>
      <c r="D64" s="142"/>
      <c r="E64" s="142"/>
      <c r="F64" s="142"/>
      <c r="G64" s="110"/>
      <c r="H64" s="110"/>
    </row>
    <row r="65" spans="1:8" ht="18" customHeight="1">
      <c r="A65" s="97"/>
      <c r="B65" s="46" t="s">
        <v>69</v>
      </c>
      <c r="C65" s="109">
        <v>38.08</v>
      </c>
      <c r="D65" s="109">
        <v>37.38</v>
      </c>
      <c r="E65" s="109">
        <v>37.38</v>
      </c>
      <c r="F65" s="109">
        <v>38.08</v>
      </c>
      <c r="G65" s="109">
        <v>37.38</v>
      </c>
      <c r="H65" s="119">
        <v>37.38</v>
      </c>
    </row>
    <row r="66" spans="1:8" ht="18" customHeight="1">
      <c r="A66" s="97"/>
      <c r="B66" s="50" t="s">
        <v>65</v>
      </c>
      <c r="C66" s="110"/>
      <c r="D66" s="110"/>
      <c r="E66" s="110"/>
      <c r="F66" s="110"/>
      <c r="G66" s="110"/>
      <c r="H66" s="110"/>
    </row>
    <row r="67" spans="1:8" ht="18" customHeight="1">
      <c r="A67" s="127"/>
      <c r="B67" s="128"/>
      <c r="C67" s="128"/>
      <c r="D67" s="128"/>
      <c r="E67" s="128"/>
      <c r="F67" s="128"/>
      <c r="G67" s="128"/>
      <c r="H67" s="129"/>
    </row>
    <row r="68" spans="1:8" ht="45" customHeight="1">
      <c r="A68" s="52"/>
      <c r="B68" s="53" t="s">
        <v>25</v>
      </c>
      <c r="C68" s="54" t="s">
        <v>114</v>
      </c>
      <c r="D68" s="169"/>
      <c r="E68" s="170"/>
      <c r="F68" s="170"/>
      <c r="G68" s="170"/>
      <c r="H68" s="171"/>
    </row>
    <row r="69" spans="1:8" ht="18" customHeight="1">
      <c r="A69" s="98" t="s">
        <v>20</v>
      </c>
      <c r="B69" s="55" t="s">
        <v>38</v>
      </c>
      <c r="C69" s="56"/>
      <c r="D69" s="172"/>
      <c r="E69" s="173"/>
      <c r="F69" s="173"/>
      <c r="G69" s="173"/>
      <c r="H69" s="174"/>
    </row>
    <row r="70" spans="1:8" ht="18" customHeight="1">
      <c r="A70" s="99"/>
      <c r="B70" s="57" t="s">
        <v>39</v>
      </c>
      <c r="C70" s="83" t="s">
        <v>56</v>
      </c>
      <c r="D70" s="172"/>
      <c r="E70" s="173"/>
      <c r="F70" s="173"/>
      <c r="G70" s="173"/>
      <c r="H70" s="174"/>
    </row>
    <row r="71" spans="1:8" ht="18" customHeight="1">
      <c r="A71" s="99"/>
      <c r="B71" s="58" t="s">
        <v>40</v>
      </c>
      <c r="C71" s="83">
        <v>2</v>
      </c>
      <c r="D71" s="172"/>
      <c r="E71" s="173"/>
      <c r="F71" s="173"/>
      <c r="G71" s="173"/>
      <c r="H71" s="174"/>
    </row>
    <row r="72" spans="1:8" ht="18" customHeight="1">
      <c r="A72" s="99"/>
      <c r="B72" s="58" t="s">
        <v>41</v>
      </c>
      <c r="C72" s="83">
        <v>2</v>
      </c>
      <c r="D72" s="172"/>
      <c r="E72" s="173"/>
      <c r="F72" s="173"/>
      <c r="G72" s="173"/>
      <c r="H72" s="174"/>
    </row>
    <row r="73" spans="1:8" ht="18" customHeight="1">
      <c r="A73" s="100"/>
      <c r="B73" s="59" t="s">
        <v>42</v>
      </c>
      <c r="C73" s="84" t="s">
        <v>56</v>
      </c>
      <c r="D73" s="175"/>
      <c r="E73" s="176"/>
      <c r="F73" s="176"/>
      <c r="G73" s="176"/>
      <c r="H73" s="177"/>
    </row>
    <row r="74" spans="1:8" ht="18" customHeight="1">
      <c r="A74" s="120" t="s">
        <v>21</v>
      </c>
      <c r="B74" s="121"/>
      <c r="C74" s="121"/>
      <c r="D74" s="121"/>
      <c r="E74" s="121"/>
      <c r="F74" s="121"/>
      <c r="G74" s="121"/>
      <c r="H74" s="122"/>
    </row>
    <row r="75" spans="1:8" ht="16.5" customHeight="1">
      <c r="A75" s="130">
        <v>1</v>
      </c>
      <c r="B75" s="160" t="s">
        <v>117</v>
      </c>
      <c r="C75" s="114"/>
      <c r="D75" s="114"/>
      <c r="E75" s="114"/>
      <c r="F75" s="114"/>
      <c r="G75" s="114"/>
      <c r="H75" s="115"/>
    </row>
    <row r="76" spans="1:8" ht="16.5" customHeight="1">
      <c r="A76" s="131"/>
      <c r="B76" s="116"/>
      <c r="C76" s="117"/>
      <c r="D76" s="117"/>
      <c r="E76" s="117"/>
      <c r="F76" s="117"/>
      <c r="G76" s="117"/>
      <c r="H76" s="118"/>
    </row>
    <row r="77" spans="1:8" ht="30.75" customHeight="1">
      <c r="A77" s="60">
        <v>2</v>
      </c>
      <c r="B77" s="101" t="s">
        <v>146</v>
      </c>
      <c r="C77" s="102"/>
      <c r="D77" s="102"/>
      <c r="E77" s="102"/>
      <c r="F77" s="102"/>
      <c r="G77" s="102"/>
      <c r="H77" s="103"/>
    </row>
    <row r="78" spans="1:8" ht="18" customHeight="1">
      <c r="A78" s="60">
        <v>3</v>
      </c>
      <c r="B78" s="101" t="s">
        <v>147</v>
      </c>
      <c r="C78" s="102"/>
      <c r="D78" s="102"/>
      <c r="E78" s="102"/>
      <c r="F78" s="102"/>
      <c r="G78" s="102"/>
      <c r="H78" s="103"/>
    </row>
    <row r="79" spans="1:8" ht="30.75" customHeight="1">
      <c r="A79" s="60">
        <v>4</v>
      </c>
      <c r="B79" s="101" t="s">
        <v>142</v>
      </c>
      <c r="C79" s="102"/>
      <c r="D79" s="102"/>
      <c r="E79" s="102"/>
      <c r="F79" s="102"/>
      <c r="G79" s="102"/>
      <c r="H79" s="103"/>
    </row>
    <row r="80" spans="1:8" ht="18" customHeight="1">
      <c r="A80" s="61">
        <v>5</v>
      </c>
      <c r="B80" s="101" t="s">
        <v>143</v>
      </c>
      <c r="C80" s="102"/>
      <c r="D80" s="102"/>
      <c r="E80" s="102"/>
      <c r="F80" s="102"/>
      <c r="G80" s="102"/>
      <c r="H80" s="103"/>
    </row>
    <row r="81" spans="1:8" ht="18" customHeight="1">
      <c r="A81" s="104"/>
      <c r="B81" s="105"/>
      <c r="C81" s="105"/>
      <c r="D81" s="105"/>
      <c r="E81" s="105"/>
      <c r="F81" s="105"/>
      <c r="G81" s="105"/>
      <c r="H81" s="106"/>
    </row>
    <row r="82" spans="1:8" ht="18" customHeight="1">
      <c r="A82" s="124" t="s">
        <v>28</v>
      </c>
      <c r="B82" s="125"/>
      <c r="C82" s="125"/>
      <c r="D82" s="125"/>
      <c r="E82" s="125"/>
      <c r="F82" s="125"/>
      <c r="G82" s="125"/>
      <c r="H82" s="126"/>
    </row>
    <row r="83" spans="1:8" ht="18" customHeight="1">
      <c r="A83" s="107"/>
      <c r="B83" s="108"/>
      <c r="C83" s="107" t="s">
        <v>73</v>
      </c>
      <c r="D83" s="144"/>
      <c r="E83" s="108"/>
      <c r="F83" s="107" t="s">
        <v>72</v>
      </c>
      <c r="G83" s="108"/>
      <c r="H83" s="4" t="s">
        <v>36</v>
      </c>
    </row>
    <row r="84" spans="1:8" ht="34.5" customHeight="1">
      <c r="A84" s="107" t="s">
        <v>25</v>
      </c>
      <c r="B84" s="132"/>
      <c r="C84" s="2" t="s">
        <v>111</v>
      </c>
      <c r="D84" s="2" t="s">
        <v>112</v>
      </c>
      <c r="E84" s="2" t="s">
        <v>71</v>
      </c>
      <c r="F84" s="2" t="s">
        <v>111</v>
      </c>
      <c r="G84" s="82" t="s">
        <v>71</v>
      </c>
      <c r="H84" s="2" t="s">
        <v>113</v>
      </c>
    </row>
    <row r="85" spans="1:8" ht="18" customHeight="1">
      <c r="A85" s="92">
        <v>1</v>
      </c>
      <c r="B85" s="89" t="s">
        <v>29</v>
      </c>
      <c r="C85" s="90"/>
      <c r="D85" s="90"/>
      <c r="E85" s="90"/>
      <c r="F85" s="90"/>
      <c r="G85" s="90"/>
      <c r="H85" s="91"/>
    </row>
    <row r="86" spans="1:8" ht="18" customHeight="1">
      <c r="A86" s="93"/>
      <c r="B86" s="62" t="s">
        <v>30</v>
      </c>
      <c r="C86" s="63">
        <f aca="true" t="shared" si="3" ref="C86:H86">+C17</f>
        <v>2121.75</v>
      </c>
      <c r="D86" s="63">
        <f t="shared" si="3"/>
        <v>845.69</v>
      </c>
      <c r="E86" s="63">
        <f t="shared" si="3"/>
        <v>1270.3700000000001</v>
      </c>
      <c r="F86" s="63">
        <f t="shared" si="3"/>
        <v>2967.44</v>
      </c>
      <c r="G86" s="63">
        <f t="shared" si="3"/>
        <v>1466.43</v>
      </c>
      <c r="H86" s="63">
        <f t="shared" si="3"/>
        <v>3093.82</v>
      </c>
    </row>
    <row r="87" spans="1:8" ht="18" customHeight="1">
      <c r="A87" s="93"/>
      <c r="B87" s="64" t="s">
        <v>31</v>
      </c>
      <c r="C87" s="65" t="s">
        <v>55</v>
      </c>
      <c r="D87" s="65" t="s">
        <v>55</v>
      </c>
      <c r="E87" s="65" t="s">
        <v>55</v>
      </c>
      <c r="F87" s="65" t="s">
        <v>55</v>
      </c>
      <c r="G87" s="65" t="s">
        <v>55</v>
      </c>
      <c r="H87" s="65" t="s">
        <v>32</v>
      </c>
    </row>
    <row r="88" spans="1:8" ht="18" customHeight="1">
      <c r="A88" s="94"/>
      <c r="B88" s="66" t="s">
        <v>43</v>
      </c>
      <c r="C88" s="67">
        <f aca="true" t="shared" si="4" ref="C88:H88">SUM(C86:C87)</f>
        <v>2121.75</v>
      </c>
      <c r="D88" s="67">
        <f t="shared" si="4"/>
        <v>845.69</v>
      </c>
      <c r="E88" s="67">
        <f t="shared" si="4"/>
        <v>1270.3700000000001</v>
      </c>
      <c r="F88" s="67">
        <f t="shared" si="4"/>
        <v>2967.44</v>
      </c>
      <c r="G88" s="67">
        <f t="shared" si="4"/>
        <v>1466.43</v>
      </c>
      <c r="H88" s="67">
        <f t="shared" si="4"/>
        <v>3093.82</v>
      </c>
    </row>
    <row r="89" spans="1:8" ht="18" customHeight="1">
      <c r="A89" s="92">
        <v>2</v>
      </c>
      <c r="B89" s="89" t="s">
        <v>57</v>
      </c>
      <c r="C89" s="90"/>
      <c r="D89" s="90"/>
      <c r="E89" s="90"/>
      <c r="F89" s="90"/>
      <c r="G89" s="90"/>
      <c r="H89" s="91"/>
    </row>
    <row r="90" spans="1:8" ht="18" customHeight="1">
      <c r="A90" s="93"/>
      <c r="B90" s="62" t="s">
        <v>30</v>
      </c>
      <c r="C90" s="63">
        <f aca="true" t="shared" si="5" ref="C90:H90">+C30</f>
        <v>152.7400000000002</v>
      </c>
      <c r="D90" s="63">
        <f t="shared" si="5"/>
        <v>43.04</v>
      </c>
      <c r="E90" s="63">
        <f t="shared" si="5"/>
        <v>142.5300000000002</v>
      </c>
      <c r="F90" s="63">
        <f t="shared" si="5"/>
        <v>195.7800000000002</v>
      </c>
      <c r="G90" s="63">
        <f t="shared" si="5"/>
        <v>146.58000000000015</v>
      </c>
      <c r="H90" s="63">
        <f t="shared" si="5"/>
        <v>266.8900000000003</v>
      </c>
    </row>
    <row r="91" spans="1:8" ht="18" customHeight="1">
      <c r="A91" s="93"/>
      <c r="B91" s="62" t="s">
        <v>33</v>
      </c>
      <c r="C91" s="63" t="s">
        <v>55</v>
      </c>
      <c r="D91" s="63" t="s">
        <v>55</v>
      </c>
      <c r="E91" s="63" t="s">
        <v>55</v>
      </c>
      <c r="F91" s="63" t="s">
        <v>55</v>
      </c>
      <c r="G91" s="63" t="s">
        <v>55</v>
      </c>
      <c r="H91" s="63" t="s">
        <v>32</v>
      </c>
    </row>
    <row r="92" spans="1:8" ht="18" customHeight="1">
      <c r="A92" s="94"/>
      <c r="B92" s="66" t="s">
        <v>43</v>
      </c>
      <c r="C92" s="63">
        <f aca="true" t="shared" si="6" ref="C92:H92">SUM(C90:C91)</f>
        <v>152.7400000000002</v>
      </c>
      <c r="D92" s="63">
        <f t="shared" si="6"/>
        <v>43.04</v>
      </c>
      <c r="E92" s="63">
        <f t="shared" si="6"/>
        <v>142.5300000000002</v>
      </c>
      <c r="F92" s="63">
        <f t="shared" si="6"/>
        <v>195.7800000000002</v>
      </c>
      <c r="G92" s="63">
        <f t="shared" si="6"/>
        <v>146.58000000000015</v>
      </c>
      <c r="H92" s="63">
        <f t="shared" si="6"/>
        <v>266.8900000000003</v>
      </c>
    </row>
    <row r="93" spans="1:10" ht="18" customHeight="1">
      <c r="A93" s="92">
        <v>3</v>
      </c>
      <c r="B93" s="89" t="s">
        <v>49</v>
      </c>
      <c r="C93" s="90"/>
      <c r="D93" s="90"/>
      <c r="E93" s="90"/>
      <c r="F93" s="90"/>
      <c r="G93" s="90"/>
      <c r="H93" s="91"/>
      <c r="J93" s="23"/>
    </row>
    <row r="94" spans="1:8" ht="18" customHeight="1">
      <c r="A94" s="93"/>
      <c r="B94" s="62" t="s">
        <v>30</v>
      </c>
      <c r="C94" s="68">
        <f aca="true" t="shared" si="7" ref="C94:H94">C34</f>
        <v>114.5600000000002</v>
      </c>
      <c r="D94" s="68">
        <f t="shared" si="7"/>
        <v>-1.73</v>
      </c>
      <c r="E94" s="68">
        <f t="shared" si="7"/>
        <v>110.10000000000015</v>
      </c>
      <c r="F94" s="68">
        <f t="shared" si="7"/>
        <v>112.8300000000002</v>
      </c>
      <c r="G94" s="68">
        <f t="shared" si="7"/>
        <v>79.34000000000016</v>
      </c>
      <c r="H94" s="68">
        <f t="shared" si="7"/>
        <v>92.93000000000033</v>
      </c>
    </row>
    <row r="95" spans="1:8" ht="18" customHeight="1">
      <c r="A95" s="93"/>
      <c r="B95" s="62" t="s">
        <v>33</v>
      </c>
      <c r="C95" s="63" t="s">
        <v>55</v>
      </c>
      <c r="D95" s="63" t="s">
        <v>55</v>
      </c>
      <c r="E95" s="63" t="s">
        <v>55</v>
      </c>
      <c r="F95" s="63" t="s">
        <v>55</v>
      </c>
      <c r="G95" s="63" t="s">
        <v>55</v>
      </c>
      <c r="H95" s="63" t="s">
        <v>32</v>
      </c>
    </row>
    <row r="96" spans="1:8" ht="18" customHeight="1">
      <c r="A96" s="94"/>
      <c r="B96" s="66" t="s">
        <v>43</v>
      </c>
      <c r="C96" s="68">
        <f aca="true" t="shared" si="8" ref="C96:H96">SUM(C94:C95)</f>
        <v>114.5600000000002</v>
      </c>
      <c r="D96" s="68">
        <f t="shared" si="8"/>
        <v>-1.73</v>
      </c>
      <c r="E96" s="68">
        <f t="shared" si="8"/>
        <v>110.10000000000015</v>
      </c>
      <c r="F96" s="68">
        <f t="shared" si="8"/>
        <v>112.8300000000002</v>
      </c>
      <c r="G96" s="68">
        <f t="shared" si="8"/>
        <v>79.34000000000016</v>
      </c>
      <c r="H96" s="63">
        <f t="shared" si="8"/>
        <v>92.93000000000033</v>
      </c>
    </row>
    <row r="97" spans="1:8" ht="18" customHeight="1">
      <c r="A97" s="92">
        <v>4</v>
      </c>
      <c r="B97" s="89" t="s">
        <v>47</v>
      </c>
      <c r="C97" s="90"/>
      <c r="D97" s="90"/>
      <c r="E97" s="90"/>
      <c r="F97" s="90"/>
      <c r="G97" s="90"/>
      <c r="H97" s="91"/>
    </row>
    <row r="98" spans="1:8" ht="18" customHeight="1">
      <c r="A98" s="93"/>
      <c r="B98" s="62" t="s">
        <v>30</v>
      </c>
      <c r="C98" s="68">
        <f aca="true" t="shared" si="9" ref="C98:H98">+C41</f>
        <v>114.5600000000002</v>
      </c>
      <c r="D98" s="68">
        <f t="shared" si="9"/>
        <v>-1.73</v>
      </c>
      <c r="E98" s="68">
        <f t="shared" si="9"/>
        <v>110.10000000000015</v>
      </c>
      <c r="F98" s="68">
        <f t="shared" si="9"/>
        <v>112.8300000000002</v>
      </c>
      <c r="G98" s="68">
        <f t="shared" si="9"/>
        <v>79.34000000000016</v>
      </c>
      <c r="H98" s="68">
        <f t="shared" si="9"/>
        <v>61.48000000000033</v>
      </c>
    </row>
    <row r="99" spans="1:8" ht="18" customHeight="1">
      <c r="A99" s="93"/>
      <c r="B99" s="62" t="s">
        <v>33</v>
      </c>
      <c r="C99" s="63" t="s">
        <v>55</v>
      </c>
      <c r="D99" s="63" t="s">
        <v>55</v>
      </c>
      <c r="E99" s="63" t="s">
        <v>55</v>
      </c>
      <c r="F99" s="63" t="s">
        <v>55</v>
      </c>
      <c r="G99" s="63" t="s">
        <v>55</v>
      </c>
      <c r="H99" s="63" t="s">
        <v>32</v>
      </c>
    </row>
    <row r="100" spans="1:8" ht="18" customHeight="1">
      <c r="A100" s="93"/>
      <c r="B100" s="66" t="s">
        <v>43</v>
      </c>
      <c r="C100" s="68">
        <f aca="true" t="shared" si="10" ref="C100:H100">SUM(C98:C99)</f>
        <v>114.5600000000002</v>
      </c>
      <c r="D100" s="68">
        <f t="shared" si="10"/>
        <v>-1.73</v>
      </c>
      <c r="E100" s="68">
        <f t="shared" si="10"/>
        <v>110.10000000000015</v>
      </c>
      <c r="F100" s="68">
        <f t="shared" si="10"/>
        <v>112.8300000000002</v>
      </c>
      <c r="G100" s="68">
        <f t="shared" si="10"/>
        <v>79.34000000000016</v>
      </c>
      <c r="H100" s="63">
        <f t="shared" si="10"/>
        <v>61.48000000000033</v>
      </c>
    </row>
    <row r="101" spans="1:8" ht="18" customHeight="1">
      <c r="A101" s="92">
        <v>5</v>
      </c>
      <c r="B101" s="89" t="s">
        <v>34</v>
      </c>
      <c r="C101" s="90"/>
      <c r="D101" s="90"/>
      <c r="E101" s="90"/>
      <c r="F101" s="90"/>
      <c r="G101" s="90"/>
      <c r="H101" s="91"/>
    </row>
    <row r="102" spans="1:8" ht="18" customHeight="1">
      <c r="A102" s="93"/>
      <c r="B102" s="112" t="s">
        <v>118</v>
      </c>
      <c r="C102" s="113"/>
      <c r="D102" s="113"/>
      <c r="E102" s="114"/>
      <c r="F102" s="114"/>
      <c r="G102" s="114"/>
      <c r="H102" s="115"/>
    </row>
    <row r="103" spans="1:8" ht="18" customHeight="1">
      <c r="A103" s="94"/>
      <c r="B103" s="116"/>
      <c r="C103" s="117"/>
      <c r="D103" s="117"/>
      <c r="E103" s="117"/>
      <c r="F103" s="117"/>
      <c r="G103" s="117"/>
      <c r="H103" s="118"/>
    </row>
    <row r="104" spans="1:8" ht="15.75">
      <c r="A104" s="69"/>
      <c r="B104" s="69"/>
      <c r="C104" s="69"/>
      <c r="D104" s="69"/>
      <c r="E104" s="69"/>
      <c r="F104" s="111" t="s">
        <v>35</v>
      </c>
      <c r="G104" s="111"/>
      <c r="H104" s="111"/>
    </row>
    <row r="105" spans="1:9" ht="18" customHeight="1">
      <c r="A105" s="69"/>
      <c r="B105" s="69"/>
      <c r="C105" s="69"/>
      <c r="D105" s="69"/>
      <c r="E105" s="69"/>
      <c r="F105" s="69"/>
      <c r="G105" s="69"/>
      <c r="H105" s="88"/>
      <c r="I105" s="5"/>
    </row>
    <row r="106" spans="1:9" ht="18" customHeight="1">
      <c r="A106" s="69"/>
      <c r="B106" s="69"/>
      <c r="C106" s="69"/>
      <c r="D106" s="69"/>
      <c r="E106" s="69"/>
      <c r="F106" s="69"/>
      <c r="G106" s="69"/>
      <c r="H106" s="88"/>
      <c r="I106" s="5"/>
    </row>
    <row r="107" spans="1:9" ht="15.75" customHeight="1">
      <c r="A107" s="69"/>
      <c r="B107" s="70" t="s">
        <v>44</v>
      </c>
      <c r="C107" s="70"/>
      <c r="D107" s="70"/>
      <c r="E107" s="70"/>
      <c r="F107" s="111" t="s">
        <v>45</v>
      </c>
      <c r="G107" s="111"/>
      <c r="H107" s="111"/>
      <c r="I107" s="1"/>
    </row>
    <row r="108" spans="1:9" ht="15.75" customHeight="1">
      <c r="A108" s="69"/>
      <c r="B108" s="71" t="s">
        <v>119</v>
      </c>
      <c r="C108" s="70"/>
      <c r="D108" s="70"/>
      <c r="E108" s="70"/>
      <c r="F108" s="111" t="s">
        <v>46</v>
      </c>
      <c r="G108" s="111"/>
      <c r="H108" s="111"/>
      <c r="I108" s="6"/>
    </row>
    <row r="109" spans="1:9" ht="15" customHeight="1">
      <c r="A109" s="69"/>
      <c r="C109" s="71"/>
      <c r="D109" s="71"/>
      <c r="E109" s="71"/>
      <c r="F109" s="111"/>
      <c r="G109" s="111"/>
      <c r="H109" s="111"/>
      <c r="I109" s="6"/>
    </row>
  </sheetData>
  <sheetProtection/>
  <mergeCells count="68">
    <mergeCell ref="F107:H107"/>
    <mergeCell ref="B78:H78"/>
    <mergeCell ref="B79:H79"/>
    <mergeCell ref="E65:E66"/>
    <mergeCell ref="E63:E64"/>
    <mergeCell ref="H63:H64"/>
    <mergeCell ref="A84:B84"/>
    <mergeCell ref="F104:H104"/>
    <mergeCell ref="D68:H73"/>
    <mergeCell ref="D63:D64"/>
    <mergeCell ref="B75:H76"/>
    <mergeCell ref="A9:H9"/>
    <mergeCell ref="A10:H10"/>
    <mergeCell ref="A2:H2"/>
    <mergeCell ref="A3:H3"/>
    <mergeCell ref="A5:H5"/>
    <mergeCell ref="A6:H6"/>
    <mergeCell ref="A7:H7"/>
    <mergeCell ref="A46:H46"/>
    <mergeCell ref="A85:A88"/>
    <mergeCell ref="A16:A19"/>
    <mergeCell ref="C14:E14"/>
    <mergeCell ref="C83:E83"/>
    <mergeCell ref="A4:H4"/>
    <mergeCell ref="A13:H13"/>
    <mergeCell ref="A8:H8"/>
    <mergeCell ref="A11:H11"/>
    <mergeCell ref="A12:H12"/>
    <mergeCell ref="C63:C64"/>
    <mergeCell ref="A15:B15"/>
    <mergeCell ref="A14:B14"/>
    <mergeCell ref="A20:A27"/>
    <mergeCell ref="B16:H16"/>
    <mergeCell ref="B20:H20"/>
    <mergeCell ref="G63:G64"/>
    <mergeCell ref="F14:G14"/>
    <mergeCell ref="F63:F64"/>
    <mergeCell ref="A48:H48"/>
    <mergeCell ref="F109:H109"/>
    <mergeCell ref="A97:A100"/>
    <mergeCell ref="B97:H97"/>
    <mergeCell ref="A49:H49"/>
    <mergeCell ref="A74:H74"/>
    <mergeCell ref="A51:A53"/>
    <mergeCell ref="A82:H82"/>
    <mergeCell ref="A67:H67"/>
    <mergeCell ref="B85:H85"/>
    <mergeCell ref="A75:A76"/>
    <mergeCell ref="F108:H108"/>
    <mergeCell ref="A101:A103"/>
    <mergeCell ref="B101:H101"/>
    <mergeCell ref="B102:H103"/>
    <mergeCell ref="B77:H77"/>
    <mergeCell ref="G65:G66"/>
    <mergeCell ref="H65:H66"/>
    <mergeCell ref="F65:F66"/>
    <mergeCell ref="D65:D66"/>
    <mergeCell ref="A89:A92"/>
    <mergeCell ref="B89:H89"/>
    <mergeCell ref="A93:A96"/>
    <mergeCell ref="A54:A66"/>
    <mergeCell ref="A69:A73"/>
    <mergeCell ref="B80:H80"/>
    <mergeCell ref="A81:H81"/>
    <mergeCell ref="A83:B83"/>
    <mergeCell ref="C65:C66"/>
    <mergeCell ref="F83:G83"/>
    <mergeCell ref="B93:H93"/>
  </mergeCells>
  <printOptions horizontalCentered="1"/>
  <pageMargins left="0.22" right="0.16" top="0.42" bottom="0.34" header="0.24" footer="0.17"/>
  <pageSetup fitToHeight="1" fitToWidth="1"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37">
      <selection activeCell="A2" sqref="A2:D56"/>
    </sheetView>
  </sheetViews>
  <sheetFormatPr defaultColWidth="10.66015625" defaultRowHeight="12.75"/>
  <cols>
    <col min="1" max="1" width="6" style="9" customWidth="1"/>
    <col min="2" max="2" width="55.66015625" style="9" customWidth="1"/>
    <col min="3" max="7" width="15.83203125" style="9" customWidth="1"/>
    <col min="8" max="16384" width="10.66015625" style="9" customWidth="1"/>
  </cols>
  <sheetData>
    <row r="1" spans="1:4" ht="12.75">
      <c r="A1" s="182"/>
      <c r="B1" s="182"/>
      <c r="C1" s="182"/>
      <c r="D1" s="182"/>
    </row>
    <row r="2" spans="1:8" ht="19.5" customHeight="1">
      <c r="A2" s="183" t="s">
        <v>126</v>
      </c>
      <c r="B2" s="183"/>
      <c r="C2" s="183"/>
      <c r="D2" s="183"/>
      <c r="E2" s="7"/>
      <c r="F2" s="7"/>
      <c r="G2" s="7"/>
      <c r="H2" s="8"/>
    </row>
    <row r="3" spans="1:4" ht="15.75">
      <c r="A3" s="184" t="s">
        <v>75</v>
      </c>
      <c r="B3" s="184"/>
      <c r="C3" s="184"/>
      <c r="D3" s="184"/>
    </row>
    <row r="4" spans="1:4" ht="64.5" customHeight="1">
      <c r="A4" s="185" t="s">
        <v>25</v>
      </c>
      <c r="B4" s="185"/>
      <c r="C4" s="10" t="s">
        <v>135</v>
      </c>
      <c r="D4" s="10" t="s">
        <v>150</v>
      </c>
    </row>
    <row r="5" spans="1:4" ht="15">
      <c r="A5" s="11" t="s">
        <v>18</v>
      </c>
      <c r="B5" s="186" t="s">
        <v>76</v>
      </c>
      <c r="C5" s="187"/>
      <c r="D5" s="188"/>
    </row>
    <row r="6" spans="1:4" ht="15">
      <c r="A6" s="11">
        <v>1</v>
      </c>
      <c r="B6" s="12" t="s">
        <v>132</v>
      </c>
      <c r="C6" s="13"/>
      <c r="D6" s="13"/>
    </row>
    <row r="7" spans="1:4" ht="15">
      <c r="A7" s="13"/>
      <c r="B7" s="12" t="s">
        <v>77</v>
      </c>
      <c r="C7" s="14">
        <v>430.02</v>
      </c>
      <c r="D7" s="14">
        <v>430.02</v>
      </c>
    </row>
    <row r="8" spans="1:4" ht="15">
      <c r="A8" s="13"/>
      <c r="B8" s="12" t="s">
        <v>133</v>
      </c>
      <c r="C8" s="16">
        <v>424.42</v>
      </c>
      <c r="D8" s="16">
        <v>311.59</v>
      </c>
    </row>
    <row r="9" spans="1:4" ht="15">
      <c r="A9" s="13"/>
      <c r="B9" s="12" t="s">
        <v>78</v>
      </c>
      <c r="C9" s="16">
        <v>0</v>
      </c>
      <c r="D9" s="16">
        <v>0</v>
      </c>
    </row>
    <row r="10" spans="1:5" ht="14.25" customHeight="1">
      <c r="A10" s="178" t="s">
        <v>127</v>
      </c>
      <c r="B10" s="179"/>
      <c r="C10" s="22">
        <f>SUM(C7:C9)</f>
        <v>854.44</v>
      </c>
      <c r="D10" s="22">
        <f>SUM(D7:D9)</f>
        <v>741.6099999999999</v>
      </c>
      <c r="E10" s="8"/>
    </row>
    <row r="11" spans="1:4" ht="14.25">
      <c r="A11" s="13"/>
      <c r="B11" s="13"/>
      <c r="C11" s="13"/>
      <c r="D11" s="13"/>
    </row>
    <row r="12" spans="1:4" ht="15">
      <c r="A12" s="11">
        <v>2</v>
      </c>
      <c r="B12" s="12" t="s">
        <v>79</v>
      </c>
      <c r="C12" s="17">
        <v>0</v>
      </c>
      <c r="D12" s="17">
        <v>0</v>
      </c>
    </row>
    <row r="13" spans="1:4" ht="15">
      <c r="A13" s="13"/>
      <c r="B13" s="12"/>
      <c r="C13" s="12"/>
      <c r="D13" s="12"/>
    </row>
    <row r="14" spans="1:4" ht="15">
      <c r="A14" s="11">
        <v>3</v>
      </c>
      <c r="B14" s="12" t="s">
        <v>80</v>
      </c>
      <c r="C14" s="17">
        <v>0</v>
      </c>
      <c r="D14" s="17">
        <v>0</v>
      </c>
    </row>
    <row r="15" spans="1:4" ht="15">
      <c r="A15" s="13"/>
      <c r="B15" s="12"/>
      <c r="C15" s="13"/>
      <c r="D15" s="13"/>
    </row>
    <row r="16" spans="1:4" ht="15">
      <c r="A16" s="11">
        <v>4</v>
      </c>
      <c r="B16" s="12" t="s">
        <v>81</v>
      </c>
      <c r="C16" s="13"/>
      <c r="D16" s="13"/>
    </row>
    <row r="17" spans="1:4" ht="15">
      <c r="A17" s="13" t="s">
        <v>82</v>
      </c>
      <c r="B17" s="12" t="s">
        <v>83</v>
      </c>
      <c r="C17" s="16">
        <f>237.59-58.14</f>
        <v>179.45</v>
      </c>
      <c r="D17" s="14">
        <f>257.05-58.14</f>
        <v>198.91000000000003</v>
      </c>
    </row>
    <row r="18" spans="1:4" ht="15">
      <c r="A18" s="13"/>
      <c r="B18" s="12" t="s">
        <v>84</v>
      </c>
      <c r="C18" s="16">
        <v>58.14</v>
      </c>
      <c r="D18" s="14">
        <v>58.14</v>
      </c>
    </row>
    <row r="19" spans="1:4" ht="15">
      <c r="A19" s="13"/>
      <c r="B19" s="12" t="s">
        <v>85</v>
      </c>
      <c r="C19" s="17">
        <v>0</v>
      </c>
      <c r="D19" s="17">
        <v>0</v>
      </c>
    </row>
    <row r="20" spans="1:4" ht="15">
      <c r="A20" s="13"/>
      <c r="B20" s="12" t="s">
        <v>86</v>
      </c>
      <c r="C20" s="17">
        <v>0</v>
      </c>
      <c r="D20" s="17">
        <v>0</v>
      </c>
    </row>
    <row r="21" spans="1:4" ht="14.25" customHeight="1">
      <c r="A21" s="178" t="s">
        <v>128</v>
      </c>
      <c r="B21" s="179"/>
      <c r="C21" s="22">
        <f>SUM(C17:C20)</f>
        <v>237.58999999999997</v>
      </c>
      <c r="D21" s="22">
        <f>SUM(D17:D20)</f>
        <v>257.05</v>
      </c>
    </row>
    <row r="22" spans="1:4" ht="14.25">
      <c r="A22" s="13"/>
      <c r="B22" s="13"/>
      <c r="C22" s="13"/>
      <c r="D22" s="13"/>
    </row>
    <row r="23" spans="1:4" ht="15">
      <c r="A23" s="11">
        <v>5</v>
      </c>
      <c r="B23" s="12" t="s">
        <v>87</v>
      </c>
      <c r="C23" s="13"/>
      <c r="D23" s="13"/>
    </row>
    <row r="24" spans="1:4" ht="15">
      <c r="A24" s="13"/>
      <c r="B24" s="12" t="s">
        <v>88</v>
      </c>
      <c r="C24" s="17">
        <v>1163.53</v>
      </c>
      <c r="D24" s="15">
        <v>1232.76</v>
      </c>
    </row>
    <row r="25" spans="1:4" ht="15">
      <c r="A25" s="13"/>
      <c r="B25" s="12" t="s">
        <v>89</v>
      </c>
      <c r="C25" s="17">
        <v>1707.55</v>
      </c>
      <c r="D25" s="17">
        <v>561.6</v>
      </c>
    </row>
    <row r="26" spans="1:4" ht="15">
      <c r="A26" s="13"/>
      <c r="B26" s="12" t="s">
        <v>90</v>
      </c>
      <c r="C26" s="17">
        <v>423.06</v>
      </c>
      <c r="D26" s="15">
        <v>356.15</v>
      </c>
    </row>
    <row r="27" spans="1:4" ht="15">
      <c r="A27" s="13"/>
      <c r="B27" s="12" t="s">
        <v>91</v>
      </c>
      <c r="C27" s="17">
        <v>0</v>
      </c>
      <c r="D27" s="15">
        <v>68.05</v>
      </c>
    </row>
    <row r="28" spans="1:4" ht="14.25" customHeight="1">
      <c r="A28" s="180" t="s">
        <v>129</v>
      </c>
      <c r="B28" s="181"/>
      <c r="C28" s="17">
        <f>SUM(C24:C27)</f>
        <v>3294.14</v>
      </c>
      <c r="D28" s="17">
        <f>SUM(D24:D27)</f>
        <v>2218.5600000000004</v>
      </c>
    </row>
    <row r="29" spans="1:4" ht="14.25" customHeight="1">
      <c r="A29" s="180" t="s">
        <v>92</v>
      </c>
      <c r="B29" s="181"/>
      <c r="C29" s="17">
        <f>C10+C21+C28</f>
        <v>4386.17</v>
      </c>
      <c r="D29" s="17">
        <f>D10+D21+D28</f>
        <v>3217.2200000000003</v>
      </c>
    </row>
    <row r="30" spans="1:4" ht="14.25">
      <c r="A30" s="191"/>
      <c r="B30" s="192"/>
      <c r="C30" s="192"/>
      <c r="D30" s="193"/>
    </row>
    <row r="31" spans="1:4" ht="15">
      <c r="A31" s="12" t="s">
        <v>20</v>
      </c>
      <c r="B31" s="12" t="s">
        <v>93</v>
      </c>
      <c r="C31" s="12"/>
      <c r="D31" s="13"/>
    </row>
    <row r="32" spans="1:4" ht="14.25">
      <c r="A32" s="13"/>
      <c r="B32" s="13"/>
      <c r="C32" s="13"/>
      <c r="D32" s="13"/>
    </row>
    <row r="33" spans="1:4" ht="15">
      <c r="A33" s="11">
        <v>1</v>
      </c>
      <c r="B33" s="12" t="s">
        <v>94</v>
      </c>
      <c r="C33" s="12"/>
      <c r="D33" s="13"/>
    </row>
    <row r="34" spans="1:7" ht="15">
      <c r="A34" s="13" t="s">
        <v>82</v>
      </c>
      <c r="B34" s="12" t="s">
        <v>95</v>
      </c>
      <c r="C34" s="17">
        <v>405.96</v>
      </c>
      <c r="D34" s="85">
        <v>420.63</v>
      </c>
      <c r="G34" s="86"/>
    </row>
    <row r="35" spans="1:7" ht="15">
      <c r="A35" s="13"/>
      <c r="B35" s="12" t="s">
        <v>96</v>
      </c>
      <c r="C35" s="17">
        <v>0</v>
      </c>
      <c r="D35" s="85">
        <v>0</v>
      </c>
      <c r="G35" s="86"/>
    </row>
    <row r="36" spans="1:7" ht="14.25" customHeight="1">
      <c r="A36" s="13"/>
      <c r="B36" s="12" t="s">
        <v>97</v>
      </c>
      <c r="C36" s="17">
        <v>32.16</v>
      </c>
      <c r="D36" s="85">
        <v>32.16</v>
      </c>
      <c r="G36" s="86"/>
    </row>
    <row r="37" spans="1:7" ht="15">
      <c r="A37" s="13"/>
      <c r="B37" s="12" t="s">
        <v>98</v>
      </c>
      <c r="C37" s="17">
        <v>0</v>
      </c>
      <c r="D37" s="85">
        <v>0</v>
      </c>
      <c r="G37" s="86"/>
    </row>
    <row r="38" spans="1:7" ht="15">
      <c r="A38" s="13"/>
      <c r="B38" s="12" t="s">
        <v>99</v>
      </c>
      <c r="C38" s="17">
        <v>9.4</v>
      </c>
      <c r="D38" s="85">
        <v>37.4</v>
      </c>
      <c r="G38" s="86"/>
    </row>
    <row r="39" spans="1:7" ht="15">
      <c r="A39" s="13"/>
      <c r="B39" s="12" t="s">
        <v>100</v>
      </c>
      <c r="C39" s="17">
        <v>0</v>
      </c>
      <c r="D39" s="85">
        <v>0</v>
      </c>
      <c r="G39" s="86"/>
    </row>
    <row r="40" spans="1:7" ht="14.25" customHeight="1">
      <c r="A40" s="180" t="s">
        <v>130</v>
      </c>
      <c r="B40" s="181"/>
      <c r="C40" s="17">
        <f>SUM(C34:C39)</f>
        <v>447.52</v>
      </c>
      <c r="D40" s="17">
        <f>SUM(D34:D39)</f>
        <v>490.18999999999994</v>
      </c>
      <c r="G40" s="86"/>
    </row>
    <row r="41" spans="1:7" ht="14.25">
      <c r="A41" s="13"/>
      <c r="B41" s="13"/>
      <c r="C41" s="13"/>
      <c r="D41" s="13"/>
      <c r="G41" s="86"/>
    </row>
    <row r="42" spans="1:7" ht="15">
      <c r="A42" s="11">
        <v>2</v>
      </c>
      <c r="B42" s="12" t="s">
        <v>101</v>
      </c>
      <c r="C42" s="12"/>
      <c r="D42" s="12"/>
      <c r="G42" s="86"/>
    </row>
    <row r="43" spans="1:7" ht="15">
      <c r="A43" s="13"/>
      <c r="B43" s="12" t="s">
        <v>102</v>
      </c>
      <c r="C43" s="17">
        <v>0</v>
      </c>
      <c r="D43" s="85">
        <v>0</v>
      </c>
      <c r="G43" s="86"/>
    </row>
    <row r="44" spans="1:7" ht="15">
      <c r="A44" s="13"/>
      <c r="B44" s="12" t="s">
        <v>103</v>
      </c>
      <c r="C44" s="17">
        <v>1322.71</v>
      </c>
      <c r="D44" s="85">
        <v>951.45</v>
      </c>
      <c r="G44" s="86"/>
    </row>
    <row r="45" spans="1:7" ht="15">
      <c r="A45" s="13"/>
      <c r="B45" s="12" t="s">
        <v>104</v>
      </c>
      <c r="C45" s="17">
        <v>2487.79</v>
      </c>
      <c r="D45" s="85">
        <v>1682.93</v>
      </c>
      <c r="G45" s="86"/>
    </row>
    <row r="46" spans="1:7" ht="14.25" customHeight="1">
      <c r="A46" s="13"/>
      <c r="B46" s="12" t="s">
        <v>105</v>
      </c>
      <c r="C46" s="17">
        <v>54.91</v>
      </c>
      <c r="D46" s="85">
        <v>44.29</v>
      </c>
      <c r="G46" s="86"/>
    </row>
    <row r="47" spans="1:7" ht="14.25" customHeight="1">
      <c r="A47" s="13"/>
      <c r="B47" s="12" t="s">
        <v>106</v>
      </c>
      <c r="C47" s="17">
        <v>73.24</v>
      </c>
      <c r="D47" s="85">
        <v>48.36</v>
      </c>
      <c r="G47" s="86"/>
    </row>
    <row r="48" spans="1:7" ht="15">
      <c r="A48" s="13"/>
      <c r="B48" s="12" t="s">
        <v>107</v>
      </c>
      <c r="C48" s="17">
        <v>0</v>
      </c>
      <c r="D48" s="85">
        <v>0</v>
      </c>
      <c r="G48" s="86"/>
    </row>
    <row r="49" spans="1:7" ht="14.25" customHeight="1">
      <c r="A49" s="180" t="s">
        <v>131</v>
      </c>
      <c r="B49" s="181"/>
      <c r="C49" s="17">
        <f>SUM(C43:C48)</f>
        <v>3938.6499999999996</v>
      </c>
      <c r="D49" s="17">
        <f>SUM(D43:D48)</f>
        <v>2727.03</v>
      </c>
      <c r="G49" s="86"/>
    </row>
    <row r="50" spans="1:7" ht="14.25" customHeight="1">
      <c r="A50" s="180" t="s">
        <v>108</v>
      </c>
      <c r="B50" s="181"/>
      <c r="C50" s="17">
        <f>C40+C49</f>
        <v>4386.17</v>
      </c>
      <c r="D50" s="17">
        <f>D40+D49</f>
        <v>3217.2200000000003</v>
      </c>
      <c r="G50" s="86"/>
    </row>
    <row r="51" spans="1:4" ht="14.25" customHeight="1">
      <c r="A51" s="24"/>
      <c r="B51" s="24"/>
      <c r="C51" s="25"/>
      <c r="D51" s="26"/>
    </row>
    <row r="52" spans="1:8" ht="15" customHeight="1">
      <c r="A52" s="29"/>
      <c r="B52" s="194" t="s">
        <v>35</v>
      </c>
      <c r="C52" s="194"/>
      <c r="D52" s="194"/>
      <c r="E52" s="27"/>
      <c r="F52" s="27"/>
      <c r="G52" s="27"/>
      <c r="H52" s="5"/>
    </row>
    <row r="53" spans="1:7" ht="12.75">
      <c r="A53" s="30"/>
      <c r="B53" s="30"/>
      <c r="C53" s="30"/>
      <c r="D53" s="31"/>
      <c r="E53" s="18"/>
      <c r="F53" s="20"/>
      <c r="G53" s="21"/>
    </row>
    <row r="54" spans="3:7" ht="16.5" customHeight="1">
      <c r="C54" s="32"/>
      <c r="E54" s="19"/>
      <c r="F54" s="20"/>
      <c r="G54" s="21"/>
    </row>
    <row r="55" spans="1:8" ht="15" customHeight="1">
      <c r="A55" s="189" t="s">
        <v>144</v>
      </c>
      <c r="B55" s="189"/>
      <c r="C55" s="190" t="s">
        <v>148</v>
      </c>
      <c r="D55" s="190"/>
      <c r="E55" s="28"/>
      <c r="F55" s="28"/>
      <c r="G55" s="28"/>
      <c r="H55" s="6"/>
    </row>
    <row r="56" spans="1:8" ht="15" customHeight="1">
      <c r="A56" s="189" t="s">
        <v>145</v>
      </c>
      <c r="B56" s="189"/>
      <c r="C56" s="190" t="s">
        <v>149</v>
      </c>
      <c r="D56" s="190"/>
      <c r="E56" s="28"/>
      <c r="F56" s="28"/>
      <c r="G56" s="28"/>
      <c r="H56" s="6"/>
    </row>
    <row r="57" spans="1:4" ht="12.75">
      <c r="A57" s="8"/>
      <c r="B57" s="8"/>
      <c r="C57" s="8"/>
      <c r="D57" s="8"/>
    </row>
    <row r="58" spans="1:4" ht="12.75">
      <c r="A58" s="8"/>
      <c r="B58" s="8"/>
      <c r="C58" s="8"/>
      <c r="D58" s="8"/>
    </row>
    <row r="59" spans="1:4" ht="12.75">
      <c r="A59" s="8"/>
      <c r="B59" s="8"/>
      <c r="C59" s="8"/>
      <c r="D59" s="8"/>
    </row>
    <row r="60" spans="1:4" ht="12.75">
      <c r="A60" s="8"/>
      <c r="B60" s="8"/>
      <c r="C60" s="8"/>
      <c r="D60" s="8"/>
    </row>
    <row r="61" spans="1:4" ht="12.75">
      <c r="A61" s="8"/>
      <c r="B61" s="8"/>
      <c r="C61" s="8"/>
      <c r="D61" s="8"/>
    </row>
  </sheetData>
  <sheetProtection/>
  <mergeCells count="18">
    <mergeCell ref="A56:B56"/>
    <mergeCell ref="C56:D56"/>
    <mergeCell ref="A29:B29"/>
    <mergeCell ref="A30:D30"/>
    <mergeCell ref="A40:B40"/>
    <mergeCell ref="A49:B49"/>
    <mergeCell ref="A50:B50"/>
    <mergeCell ref="B52:D52"/>
    <mergeCell ref="C55:D55"/>
    <mergeCell ref="A55:B55"/>
    <mergeCell ref="A21:B21"/>
    <mergeCell ref="A28:B28"/>
    <mergeCell ref="A1:D1"/>
    <mergeCell ref="A2:D2"/>
    <mergeCell ref="A3:D3"/>
    <mergeCell ref="A4:B4"/>
    <mergeCell ref="A10:B10"/>
    <mergeCell ref="B5:D5"/>
  </mergeCells>
  <printOptions horizontalCentered="1"/>
  <pageMargins left="0.38" right="0.25" top="0.36" bottom="0.33" header="0.2" footer="0.24"/>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cp:lastModifiedBy>
  <cp:lastPrinted>2014-11-12T09:03:29Z</cp:lastPrinted>
  <dcterms:created xsi:type="dcterms:W3CDTF">2012-05-24T12:53:51Z</dcterms:created>
  <dcterms:modified xsi:type="dcterms:W3CDTF">2014-11-12T12:32:56Z</dcterms:modified>
  <cp:category/>
  <cp:version/>
  <cp:contentType/>
  <cp:contentStatus/>
</cp:coreProperties>
</file>